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101 - Zpevněné ploch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101 - Zpevněné plochy'!$C$127:$K$349</definedName>
    <definedName name="_xlnm.Print_Area" localSheetId="1">'SO 101 - Zpevněné plochy'!$C$4:$J$76,'SO 101 - Zpevněné plochy'!$C$82:$J$109,'SO 101 - Zpevněné plochy'!$C$115:$J$349</definedName>
    <definedName name="_xlnm.Print_Titles" localSheetId="1">'SO 101 - Zpevněné plochy'!$127:$127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9"/>
  <c r="BH349"/>
  <c r="BG349"/>
  <c r="BF349"/>
  <c r="T349"/>
  <c r="T348"/>
  <c r="R349"/>
  <c r="R348"/>
  <c r="P349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7"/>
  <c r="BH337"/>
  <c r="BG337"/>
  <c r="BF337"/>
  <c r="T337"/>
  <c r="R337"/>
  <c r="P337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7"/>
  <c r="BH237"/>
  <c r="BG237"/>
  <c r="BF237"/>
  <c r="T237"/>
  <c r="T236"/>
  <c r="R237"/>
  <c r="R236"/>
  <c r="P237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1" r="L90"/>
  <c r="AM90"/>
  <c r="AM89"/>
  <c r="L89"/>
  <c r="AM87"/>
  <c r="L87"/>
  <c r="L85"/>
  <c r="L84"/>
  <c i="2" r="J326"/>
  <c r="J299"/>
  <c r="J272"/>
  <c r="J243"/>
  <c r="J217"/>
  <c r="J208"/>
  <c r="BK180"/>
  <c r="J172"/>
  <c r="BK147"/>
  <c r="J349"/>
  <c r="J328"/>
  <c r="J311"/>
  <c r="BK287"/>
  <c r="BK266"/>
  <c r="J233"/>
  <c r="J224"/>
  <c r="BK208"/>
  <c r="J190"/>
  <c r="BK160"/>
  <c r="BK139"/>
  <c r="BK349"/>
  <c r="BK307"/>
  <c r="BK299"/>
  <c r="J287"/>
  <c r="BK249"/>
  <c r="BK233"/>
  <c r="J214"/>
  <c r="BK201"/>
  <c r="J188"/>
  <c r="BK167"/>
  <c r="J151"/>
  <c r="BK133"/>
  <c r="BK337"/>
  <c r="BK326"/>
  <c r="J314"/>
  <c r="J303"/>
  <c r="J278"/>
  <c r="BK269"/>
  <c r="J260"/>
  <c r="BK243"/>
  <c r="J199"/>
  <c r="J186"/>
  <c r="J165"/>
  <c r="BK151"/>
  <c i="1" r="AS94"/>
  <c i="2" r="J337"/>
  <c r="J324"/>
  <c r="J309"/>
  <c r="BK285"/>
  <c r="J266"/>
  <c r="BK241"/>
  <c r="BK214"/>
  <c r="BK188"/>
  <c r="J178"/>
  <c r="BK170"/>
  <c r="BK142"/>
  <c r="J344"/>
  <c r="BK322"/>
  <c r="BK305"/>
  <c r="BK278"/>
  <c r="J262"/>
  <c r="BK230"/>
  <c r="J220"/>
  <c r="BK205"/>
  <c r="BK176"/>
  <c r="BK157"/>
  <c r="J133"/>
  <c r="J346"/>
  <c r="J305"/>
  <c r="J297"/>
  <c r="BK274"/>
  <c r="J241"/>
  <c r="J227"/>
  <c r="J205"/>
  <c r="J193"/>
  <c r="BK183"/>
  <c r="BK163"/>
  <c r="BK145"/>
  <c r="BK346"/>
  <c r="BK331"/>
  <c r="J317"/>
  <c r="J307"/>
  <c r="BK280"/>
  <c r="J264"/>
  <c r="BK252"/>
  <c r="BK237"/>
  <c r="BK193"/>
  <c r="J167"/>
  <c r="J154"/>
  <c r="J136"/>
  <c r="BK342"/>
  <c r="BK328"/>
  <c r="BK314"/>
  <c r="BK297"/>
  <c r="J282"/>
  <c r="BK264"/>
  <c r="BK220"/>
  <c r="J203"/>
  <c r="J183"/>
  <c r="J174"/>
  <c r="J149"/>
  <c r="J342"/>
  <c r="J319"/>
  <c r="BK295"/>
  <c r="BK272"/>
  <c r="BK260"/>
  <c r="BK227"/>
  <c r="J222"/>
  <c r="BK199"/>
  <c r="BK178"/>
  <c r="J163"/>
  <c r="BK136"/>
  <c r="BK319"/>
  <c r="BK303"/>
  <c r="J295"/>
  <c r="J285"/>
  <c r="J237"/>
  <c r="BK224"/>
  <c r="BK203"/>
  <c r="BK190"/>
  <c r="J170"/>
  <c r="BK154"/>
  <c r="J142"/>
  <c r="J335"/>
  <c r="BK324"/>
  <c r="BK309"/>
  <c r="BK282"/>
  <c r="J274"/>
  <c r="BK262"/>
  <c r="J249"/>
  <c r="BK217"/>
  <c r="BK172"/>
  <c r="J160"/>
  <c r="J145"/>
  <c r="BK344"/>
  <c r="BK335"/>
  <c r="J322"/>
  <c r="BK301"/>
  <c r="J280"/>
  <c r="J252"/>
  <c r="BK222"/>
  <c r="J201"/>
  <c r="BK186"/>
  <c r="J176"/>
  <c r="J157"/>
  <c r="J139"/>
  <c r="J331"/>
  <c r="BK317"/>
  <c r="BK293"/>
  <c r="J269"/>
  <c r="J247"/>
  <c r="J211"/>
  <c r="BK196"/>
  <c r="BK174"/>
  <c r="BK149"/>
  <c r="BK131"/>
  <c r="BK311"/>
  <c r="J301"/>
  <c r="J293"/>
  <c r="BK247"/>
  <c r="J230"/>
  <c r="BK211"/>
  <c r="J196"/>
  <c r="J180"/>
  <c r="BK165"/>
  <c r="J147"/>
  <c r="J131"/>
  <c l="1" r="P130"/>
  <c r="T162"/>
  <c r="T192"/>
  <c r="BK246"/>
  <c r="J246"/>
  <c r="J103"/>
  <c r="BK130"/>
  <c r="BK162"/>
  <c r="J162"/>
  <c r="J99"/>
  <c r="BK192"/>
  <c r="J192"/>
  <c r="J100"/>
  <c r="BK240"/>
  <c r="J240"/>
  <c r="J102"/>
  <c r="R240"/>
  <c r="BK251"/>
  <c r="J251"/>
  <c r="J104"/>
  <c r="T251"/>
  <c r="BK284"/>
  <c r="J284"/>
  <c r="J106"/>
  <c r="R284"/>
  <c r="P330"/>
  <c r="R130"/>
  <c r="R162"/>
  <c r="R192"/>
  <c r="P240"/>
  <c r="P246"/>
  <c r="R246"/>
  <c r="T246"/>
  <c r="R251"/>
  <c r="BK277"/>
  <c r="J277"/>
  <c r="J105"/>
  <c r="R277"/>
  <c r="T277"/>
  <c r="P284"/>
  <c r="BK330"/>
  <c r="J330"/>
  <c r="J107"/>
  <c r="T330"/>
  <c r="T130"/>
  <c r="T129"/>
  <c r="T128"/>
  <c r="P162"/>
  <c r="P192"/>
  <c r="T240"/>
  <c r="P251"/>
  <c r="P277"/>
  <c r="T284"/>
  <c r="R330"/>
  <c r="BK236"/>
  <c r="J236"/>
  <c r="J101"/>
  <c r="BK348"/>
  <c r="J348"/>
  <c r="J108"/>
  <c r="E85"/>
  <c r="BE136"/>
  <c r="BE160"/>
  <c r="BE172"/>
  <c r="BE174"/>
  <c r="BE176"/>
  <c r="BE205"/>
  <c r="BE217"/>
  <c r="BE220"/>
  <c r="BE252"/>
  <c r="BE260"/>
  <c r="BE262"/>
  <c r="BE266"/>
  <c r="BE269"/>
  <c r="BE278"/>
  <c r="BE280"/>
  <c r="BE309"/>
  <c r="BE322"/>
  <c r="BE331"/>
  <c r="BE337"/>
  <c r="BE342"/>
  <c r="BE344"/>
  <c r="BE349"/>
  <c r="BE142"/>
  <c r="BE149"/>
  <c r="BE167"/>
  <c r="BE170"/>
  <c r="BE178"/>
  <c r="BE183"/>
  <c r="BE186"/>
  <c r="BE201"/>
  <c r="BE214"/>
  <c r="BE233"/>
  <c r="BE237"/>
  <c r="BE241"/>
  <c r="BE249"/>
  <c r="BE274"/>
  <c r="BE282"/>
  <c r="BE299"/>
  <c r="BE307"/>
  <c r="BE311"/>
  <c r="BE314"/>
  <c r="BE324"/>
  <c r="BE326"/>
  <c r="BE328"/>
  <c r="BE335"/>
  <c r="BE346"/>
  <c r="F92"/>
  <c r="BE133"/>
  <c r="BE145"/>
  <c r="BE151"/>
  <c r="BE165"/>
  <c r="BE190"/>
  <c r="BE193"/>
  <c r="BE196"/>
  <c r="BE211"/>
  <c r="BE227"/>
  <c r="BE230"/>
  <c r="BE243"/>
  <c r="BE247"/>
  <c r="BE272"/>
  <c r="BE293"/>
  <c r="BE303"/>
  <c r="BE305"/>
  <c r="BE317"/>
  <c r="J89"/>
  <c r="BE131"/>
  <c r="BE139"/>
  <c r="BE147"/>
  <c r="BE154"/>
  <c r="BE157"/>
  <c r="BE163"/>
  <c r="BE180"/>
  <c r="BE188"/>
  <c r="BE199"/>
  <c r="BE203"/>
  <c r="BE208"/>
  <c r="BE222"/>
  <c r="BE224"/>
  <c r="BE264"/>
  <c r="BE285"/>
  <c r="BE287"/>
  <c r="BE295"/>
  <c r="BE297"/>
  <c r="BE301"/>
  <c r="BE319"/>
  <c r="F37"/>
  <c i="1" r="BD95"/>
  <c r="BD94"/>
  <c r="W33"/>
  <c i="2" r="F35"/>
  <c i="1" r="BB95"/>
  <c r="BB94"/>
  <c r="W31"/>
  <c i="2" r="F34"/>
  <c i="1" r="BA95"/>
  <c r="BA94"/>
  <c r="W30"/>
  <c i="2" r="J34"/>
  <c i="1" r="AW95"/>
  <c i="2" r="F36"/>
  <c i="1" r="BC95"/>
  <c r="BC94"/>
  <c r="W32"/>
  <c i="2" l="1" r="R129"/>
  <c r="R128"/>
  <c r="BK129"/>
  <c r="J129"/>
  <c r="J97"/>
  <c r="P129"/>
  <c r="P128"/>
  <c i="1" r="AU95"/>
  <c i="2" r="J130"/>
  <c r="J98"/>
  <c i="1" r="AU94"/>
  <c r="AW94"/>
  <c r="AK30"/>
  <c r="AY94"/>
  <c i="2" r="F33"/>
  <c i="1" r="AZ95"/>
  <c r="AZ94"/>
  <c r="AV94"/>
  <c r="AK29"/>
  <c r="AX94"/>
  <c i="2" r="J33"/>
  <c i="1" r="AV95"/>
  <c r="AT95"/>
  <c i="2" l="1" r="BK128"/>
  <c r="J128"/>
  <c r="J96"/>
  <c i="1" r="AT94"/>
  <c r="W29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<sst xmlns="http://schemas.openxmlformats.org/spreadsheetml/2006/main">
  <si>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</si>
  <si>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</si>
  <si>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</si>
  <si>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</si>
  <si>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</si>
  <si>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{c8813699-af74-4340-a263-9d7c59683b51}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</si>
  <si>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</si>
  <si>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</si>
  <si>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</si>
  <si>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</si>
  <si>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</si>
  <si>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</si>
  <si>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</si>
  <si>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</si>
  <si>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572023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</si>
  <si>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</si>
  <si>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</si>
  <si>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Holešov, revitalizace zeleně - 2.etapa, lokalita 5 - Novosady</t>
  </si>
  <si>
    <t>KSO:</t>
  </si>
  <si>
    <t>CC-CZ:</t>
  </si>
  <si>
    <t>Místo:</t>
  </si>
  <si>
    <t>k.ú. Holešov</t>
  </si>
  <si>
    <t>Datum:</t>
  </si>
  <si>
    <t>20. 9. 2023</t>
  </si>
  <si>
    <t>Zadavatel:</t>
  </si>
  <si>
    <t>IČ:</t>
  </si>
  <si>
    <t>Město Holešov</t>
  </si>
  <si>
    <t>DIČ:</t>
  </si>
  <si>
    <t>Uchazeč:</t>
  </si>
  <si>
    <t>Vyplň údaj</t>
  </si>
  <si>
    <t>Projektant:</t>
  </si>
  <si>
    <t>Ing.R.Nečas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</si>
  <si>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</si>
  <si>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</si>
  <si>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</si>
  <si>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</si>
  <si>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</si>
  <si>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</si>
  <si>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</si>
  <si>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</si>
  <si>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</si>
  <si>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</si>
  <si>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</si>
  <si>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</si>
  <si>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</si>
  <si>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</si>
  <si>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</si>
  <si>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</si>
  <si>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</si>
  <si>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</si>
  <si>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</si>
  <si>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</si>
  <si>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</si>
  <si>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</si>
  <si>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</si>
  <si>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</si>
  <si>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</si>
  <si>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</si>
  <si>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</si>
  <si>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</si>
  <si>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</si>
  <si>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</si>
  <si>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</si>
  <si>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</si>
  <si>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</si>
  <si>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</si>
  <si>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</si>
  <si>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</si>
  <si>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</si>
  <si>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</si>
  <si>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</si>
  <si>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</si>
  <si>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</si>
  <si>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</si>
  <si>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</si>
  <si>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</si>
  <si>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</si>
  <si>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</si>
  <si>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</si>
  <si>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</si>
  <si>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</si>
  <si>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</si>
  <si>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Zpevněné plochy</t>
  </si>
  <si>
    <t>STA</t>
  </si>
  <si>
    <t>1</t>
  </si>
  <si>
    <t>{ff58d2c4-639f-41fc-9db3-6e3b2ecf869e}</t>
  </si>
  <si>
    <t>2</t>
  </si>
  <si>
    <t>KRYCÍ LIST SOUPISU PRACÍ</t>
  </si>
  <si>
    <t>Objekt:</t>
  </si>
  <si>
    <t>SO 101 -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</si>
  <si>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</si>
  <si>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</si>
  <si>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</si>
  <si>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</si>
  <si>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</si>
  <si>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</si>
  <si>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</si>
  <si>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Přípravné a přidružené práce</t>
  </si>
  <si>
    <t xml:space="preserve">    18 - Zemní práce - povrchové úpravy terénu</t>
  </si>
  <si>
    <t xml:space="preserve">    2 - Zakládání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</si>
  <si>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</si>
  <si>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</si>
  <si>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</si>
  <si>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</si>
  <si>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</si>
  <si>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</si>
  <si>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</si>
  <si>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</si>
  <si>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</si>
  <si>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</si>
  <si>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</si>
  <si>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</si>
  <si>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</si>
  <si>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</si>
  <si>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</si>
  <si>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</si>
  <si>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</si>
  <si>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</si>
  <si>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</si>
  <si>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</si>
  <si>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</si>
  <si>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</si>
  <si>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</si>
  <si>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</si>
  <si>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</si>
  <si>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122252204</t>
  </si>
  <si>
    <t>Odkopávky a prokopávky nezapažené pro silnice a dálnice strojně v hornině třídy těžitelnosti I přes 100 do 500 m3</t>
  </si>
  <si>
    <t>m3</t>
  </si>
  <si>
    <t>4</t>
  </si>
  <si>
    <t>-1891799163</t>
  </si>
  <si>
    <t>VV</t>
  </si>
  <si>
    <t>220*0,2+220*0,3</t>
  </si>
  <si>
    <t>132212131</t>
  </si>
  <si>
    <t>Hloubení nezapažených rýh šířky do 800 mm ručně s urovnáním dna do předepsaného profilu a spádu v hornině třídy těžitelnosti I skupiny 3 soudržných</t>
  </si>
  <si>
    <t>1054637719</t>
  </si>
  <si>
    <t>Kabelová chránička</t>
  </si>
  <si>
    <t>0,8*0,8*65</t>
  </si>
  <si>
    <t>3</t>
  </si>
  <si>
    <t>133151101</t>
  </si>
  <si>
    <t>Hloubení nezapažených šachet strojně v hornině třídy těžitelnosti I skupiny 1 a 2 do 20 m3</t>
  </si>
  <si>
    <t>-1272360412</t>
  </si>
  <si>
    <t>Patky pro DZ</t>
  </si>
  <si>
    <t>0,4*0,5*0,6*4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</si>
  <si>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</si>
  <si>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</si>
  <si>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438411315</t>
  </si>
  <si>
    <t>Zeminy do násypu - odvoz na mezideponii a zpětný návoz</t>
  </si>
  <si>
    <t>10*2</t>
  </si>
  <si>
    <t>5</t>
  </si>
  <si>
    <t>171251201</t>
  </si>
  <si>
    <t>Uložení sypaniny na skládky nebo meziskládky bez hutnění s upravením uložené sypaniny do předepsaného tvaru</t>
  </si>
  <si>
    <t>2051685589</t>
  </si>
  <si>
    <t>Mezideponie</t>
  </si>
  <si>
    <t>10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</si>
  <si>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</si>
  <si>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</si>
  <si>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</si>
  <si>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-1708014732</t>
  </si>
  <si>
    <t>110+41,6+0,48-10</t>
  </si>
  <si>
    <t>7</t>
  </si>
  <si>
    <t>167151111</t>
  </si>
  <si>
    <t>Nakládání, skládání a překládání neulehlého výkopku nebo sypaniny strojně nakládání, množství přes 100 m3, z hornin třídy těžitelnosti I, skupiny 1 až 3</t>
  </si>
  <si>
    <t>-331757993</t>
  </si>
  <si>
    <t>8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</si>
  <si>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</si>
  <si>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</si>
  <si>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-598249405</t>
  </si>
  <si>
    <t>9</t>
  </si>
  <si>
    <t>171201211</t>
  </si>
  <si>
    <t>Poplatek za uložení stavebního odpadu na skládce (skládkovné) zeminy a kameniva zatříděného do Katalogu odpadů pod kódem 170 504</t>
  </si>
  <si>
    <t>t</t>
  </si>
  <si>
    <t>533121365</t>
  </si>
  <si>
    <t>Předpokládaná skládka Cihelna Žopy</t>
  </si>
  <si>
    <t>142,08*1,7</t>
  </si>
  <si>
    <t>174151101</t>
  </si>
  <si>
    <t>Zásyp sypaninou z jakékoliv horniny strojně s uložením výkopku ve vrstvách se zhutněním jam, šachet, rýh nebo kolem objektů v těchto vykopávkách</t>
  </si>
  <si>
    <t>-67511570</t>
  </si>
  <si>
    <t>41,6*0,9</t>
  </si>
  <si>
    <t>11</t>
  </si>
  <si>
    <t>M</t>
  </si>
  <si>
    <t>58344171</t>
  </si>
  <si>
    <t>štěrkodrť frakce 0/32</t>
  </si>
  <si>
    <t>-1000665514</t>
  </si>
  <si>
    <t>37,44</t>
  </si>
  <si>
    <t>37,44*2 'Přepočtené koeficientem množství</t>
  </si>
  <si>
    <t>12</t>
  </si>
  <si>
    <t>181152302</t>
  </si>
  <si>
    <t>Úprava pláně na stavbách silnic a dálnic strojně v zářezech mimo skalních se zhutněním</t>
  </si>
  <si>
    <t>m2</t>
  </si>
  <si>
    <t>1472314727</t>
  </si>
  <si>
    <t>209</t>
  </si>
  <si>
    <t>Přípravné a přidružené práce</t>
  </si>
  <si>
    <t>13</t>
  </si>
  <si>
    <t>121151113</t>
  </si>
  <si>
    <t>Sejmutí ornice strojně při souvislé ploše přes 100 do 500 m2, tl. vrstvy do 200 mm</t>
  </si>
  <si>
    <t>471215918</t>
  </si>
  <si>
    <t>410</t>
  </si>
  <si>
    <t>14</t>
  </si>
  <si>
    <t>162306111</t>
  </si>
  <si>
    <t>Vodorovné přemístění výkopku bez naložení, avšak se složením zemin schopných zúrodnění, na vzdálenost přes 100 do 500 m</t>
  </si>
  <si>
    <t>1379412270</t>
  </si>
  <si>
    <t>410*0,15</t>
  </si>
  <si>
    <t>171206111</t>
  </si>
  <si>
    <t xml:space="preserve">Uložení zemin schopných zúrodnění nebo výsypek do násypů  předepsaných tvarů s urovnáním</t>
  </si>
  <si>
    <t>-580897266</t>
  </si>
  <si>
    <t>61,5</t>
  </si>
  <si>
    <t>16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</si>
  <si>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</si>
  <si>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</si>
  <si>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-107404605</t>
  </si>
  <si>
    <t>17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</si>
  <si>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</si>
  <si>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</si>
  <si>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1829457022</t>
  </si>
  <si>
    <t>18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</si>
  <si>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</si>
  <si>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</si>
  <si>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1533622026</t>
  </si>
  <si>
    <t>19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</si>
  <si>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</si>
  <si>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</si>
  <si>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</si>
  <si>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1859358764</t>
  </si>
  <si>
    <t>20</t>
  </si>
  <si>
    <t>113204111</t>
  </si>
  <si>
    <t>Vytrhání obrub s vybouráním lože, s přemístěním hmot na skládku na vzdálenost do 3 m nebo s naložením na dopravní prostředek záhonových</t>
  </si>
  <si>
    <t>1281242371</t>
  </si>
  <si>
    <t>139951121</t>
  </si>
  <si>
    <t>Bourání konstrukcí v hloubených vykopávkách strojně s přemístěním suti na hromady na vzdálenost do 20 m nebo s naložením na dopravní prostředek z betonu prostého neprokládaného</t>
  </si>
  <si>
    <t>794451086</t>
  </si>
  <si>
    <t xml:space="preserve">Předpoklad - základy  (patky) zábradlí</t>
  </si>
  <si>
    <t>1,0</t>
  </si>
  <si>
    <t>22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</si>
  <si>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</si>
  <si>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</si>
  <si>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1404656565</t>
  </si>
  <si>
    <t>Včetně odvozu do sběrny kovového odpadu</t>
  </si>
  <si>
    <t>23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</si>
  <si>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</si>
  <si>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</si>
  <si>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-1646767984</t>
  </si>
  <si>
    <t>24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</si>
  <si>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</si>
  <si>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</si>
  <si>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-1480950029</t>
  </si>
  <si>
    <t>25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</si>
  <si>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</si>
  <si>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</si>
  <si>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1014402376</t>
  </si>
  <si>
    <t>Zemní práce - povrchové úpravy terénu</t>
  </si>
  <si>
    <t>26</t>
  </si>
  <si>
    <t>2003438316</t>
  </si>
  <si>
    <t>Dovoz ornice z nezideponie</t>
  </si>
  <si>
    <t>230*0,15</t>
  </si>
  <si>
    <t>27</t>
  </si>
  <si>
    <t>167103101</t>
  </si>
  <si>
    <t>Nakládání neulehlého výkopku z hromad zeminy schopné zúrodnění</t>
  </si>
  <si>
    <t>-1075347596</t>
  </si>
  <si>
    <t>Dovoz z mezideponie</t>
  </si>
  <si>
    <t>34,5</t>
  </si>
  <si>
    <t>28</t>
  </si>
  <si>
    <t>181151321</t>
  </si>
  <si>
    <t>Plošná úprava terénu v zemině skupiny 1 až 4 s urovnáním povrchu bez doplnění ornice souvislé plochy přes 500 m2 při nerovnostech terénu přes 100 do 150 mm v rovině nebo na svahu do 1:5</t>
  </si>
  <si>
    <t>-1409967453</t>
  </si>
  <si>
    <t>230</t>
  </si>
  <si>
    <t>29</t>
  </si>
  <si>
    <t>181351103</t>
  </si>
  <si>
    <t>Rozprostření a urovnání ornice v rovině nebo ve svahu sklonu do 1:5 strojně při souvislé ploše přes 100 do 500 m2, tl. vrstvy do 200 mm</t>
  </si>
  <si>
    <t>1942965371</t>
  </si>
  <si>
    <t>30</t>
  </si>
  <si>
    <t>181411131</t>
  </si>
  <si>
    <t>Založení trávníku na půdě předem připravené plochy do 1000 m2 výsevem včetně utažení parkového v rovině nebo na svahu do 1:5</t>
  </si>
  <si>
    <t>1682793446</t>
  </si>
  <si>
    <t>31</t>
  </si>
  <si>
    <t>00572410</t>
  </si>
  <si>
    <t>osivo směs travní parková</t>
  </si>
  <si>
    <t>kg</t>
  </si>
  <si>
    <t>-1916514257</t>
  </si>
  <si>
    <t>230,0*3,25/100</t>
  </si>
  <si>
    <t>7,475*1,2 'Přepočtené koeficientem množství</t>
  </si>
  <si>
    <t>32</t>
  </si>
  <si>
    <t>183403113</t>
  </si>
  <si>
    <t xml:space="preserve">Obdělání půdy  frézováním v rovině nebo na svahu do 1:5</t>
  </si>
  <si>
    <t>-1965068110</t>
  </si>
  <si>
    <t xml:space="preserve">2x </t>
  </si>
  <si>
    <t>230*2</t>
  </si>
  <si>
    <t>33</t>
  </si>
  <si>
    <t>183403151</t>
  </si>
  <si>
    <t xml:space="preserve">Obdělání půdy  smykováním v rovině nebo na svahu do 1:5</t>
  </si>
  <si>
    <t>-1147840499</t>
  </si>
  <si>
    <t>2x</t>
  </si>
  <si>
    <t>34</t>
  </si>
  <si>
    <t>183403152</t>
  </si>
  <si>
    <t xml:space="preserve">Obdělání půdy  vláčením v rovině nebo na svahu do 1:5</t>
  </si>
  <si>
    <t>-114470891</t>
  </si>
  <si>
    <t>35</t>
  </si>
  <si>
    <t>183403153</t>
  </si>
  <si>
    <t xml:space="preserve">Obdělání půdy  hrabáním v rovině nebo na svahu do 1:5</t>
  </si>
  <si>
    <t>2108444351</t>
  </si>
  <si>
    <t>3x</t>
  </si>
  <si>
    <t>230*3</t>
  </si>
  <si>
    <t>36</t>
  </si>
  <si>
    <t>184853511</t>
  </si>
  <si>
    <t>Chemické odplevelení půdy před založením kultury, trávníku nebo zpevněných ploch strojně o výměře jednotlivě přes 20 m2 postřikem na široko v rovině nebo na svahu do 1:5</t>
  </si>
  <si>
    <t>-1321097627</t>
  </si>
  <si>
    <t>37</t>
  </si>
  <si>
    <t>185802113</t>
  </si>
  <si>
    <t xml:space="preserve">Hnojení půdy nebo trávníku  v rovině nebo na svahu do 1:5 umělým hnojivem na široko</t>
  </si>
  <si>
    <t>1763716170</t>
  </si>
  <si>
    <t>230*0,05/1000</t>
  </si>
  <si>
    <t>38</t>
  </si>
  <si>
    <t>25191155</t>
  </si>
  <si>
    <t>hnojivo průmyslové Cererit</t>
  </si>
  <si>
    <t>1436237963</t>
  </si>
  <si>
    <t>230*0,05</t>
  </si>
  <si>
    <t>11,5*1,1 'Přepočtené koeficientem množství</t>
  </si>
  <si>
    <t>39</t>
  </si>
  <si>
    <t>185803111</t>
  </si>
  <si>
    <t>Ošetření trávníku jednorázové v rovině nebo na svahu do 1:5</t>
  </si>
  <si>
    <t>-1117527770</t>
  </si>
  <si>
    <t>6x</t>
  </si>
  <si>
    <t>230*6</t>
  </si>
  <si>
    <t>40</t>
  </si>
  <si>
    <t>185804215</t>
  </si>
  <si>
    <t>Vypletí v rovině nebo na svahu do 1:5 trávníku po výsevu</t>
  </si>
  <si>
    <t>-1232232256</t>
  </si>
  <si>
    <t>41</t>
  </si>
  <si>
    <t>185804312</t>
  </si>
  <si>
    <t>Zalití rostlin vodou plochy záhonů jednotlivě přes 20 m2</t>
  </si>
  <si>
    <t>301157672</t>
  </si>
  <si>
    <t>230*0,0005*6</t>
  </si>
  <si>
    <t>Zakládání</t>
  </si>
  <si>
    <t>42</t>
  </si>
  <si>
    <t>275311126</t>
  </si>
  <si>
    <t>Základové konstrukce z betonu prostého patky a bloky ve výkopu nebo na hlavách pilot C 20/25</t>
  </si>
  <si>
    <t>-682241095</t>
  </si>
  <si>
    <t>Zakládání - úprava podloží a základové spáry, zlepšování vlastností hornin</t>
  </si>
  <si>
    <t>43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</si>
  <si>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</si>
  <si>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</si>
  <si>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145189027</t>
  </si>
  <si>
    <t>209*2,5</t>
  </si>
  <si>
    <t>44</t>
  </si>
  <si>
    <t>69311201</t>
  </si>
  <si>
    <t>geotextilie netkaná PES+PP 400g/m2</t>
  </si>
  <si>
    <t>362730307</t>
  </si>
  <si>
    <t>522,5</t>
  </si>
  <si>
    <t>522,5*1,05 'Přepočtené koeficientem množství</t>
  </si>
  <si>
    <t>Svislé a kompletní konstrukce</t>
  </si>
  <si>
    <t>45</t>
  </si>
  <si>
    <t>38899521R</t>
  </si>
  <si>
    <t>Půlená kabelová chráničky plastová - dodávka a osazení</t>
  </si>
  <si>
    <t>-938294225</t>
  </si>
  <si>
    <t>65</t>
  </si>
  <si>
    <t>46</t>
  </si>
  <si>
    <t>460671113</t>
  </si>
  <si>
    <t>Výstražná fólie z PVC pro krytí kabelů včetně vyrovnání povrchu rýhy, rozvinutí a uložení fólie šířky do 34 cm</t>
  </si>
  <si>
    <t>64</t>
  </si>
  <si>
    <t>-1625065664</t>
  </si>
  <si>
    <t>Komunikace pozemní</t>
  </si>
  <si>
    <t>47</t>
  </si>
  <si>
    <t>564851111</t>
  </si>
  <si>
    <t xml:space="preserve">Podklad ze štěrkodrti ŠD  s rozprostřením a zhutněním, po zhutnění tl. 150 mm</t>
  </si>
  <si>
    <t>-1640284811</t>
  </si>
  <si>
    <t>Chodník - kamenné desky</t>
  </si>
  <si>
    <t>Stezka - dlažba</t>
  </si>
  <si>
    <t>142+1</t>
  </si>
  <si>
    <t>Sanace podloží</t>
  </si>
  <si>
    <t>209*2</t>
  </si>
  <si>
    <t>Součet</t>
  </si>
  <si>
    <t>48</t>
  </si>
  <si>
    <t>573211112</t>
  </si>
  <si>
    <t>Postřik spojovací PS bez posypu kamenivem z asfaltu silničního, v množství 0,70 kg/m2</t>
  </si>
  <si>
    <t>-1850563629</t>
  </si>
  <si>
    <t>49</t>
  </si>
  <si>
    <t>577134121</t>
  </si>
  <si>
    <t xml:space="preserve">Asfaltový beton vrstva obrusná ACO 11 s rozprostřením a se zhutněním z nemodifikovaného asfaltu v pruhu šířky přes 3 m  po zhutnění tl. 40 mm</t>
  </si>
  <si>
    <t>-540500031</t>
  </si>
  <si>
    <t>50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</si>
  <si>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</si>
  <si>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</si>
  <si>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-920230165</t>
  </si>
  <si>
    <t>51</t>
  </si>
  <si>
    <t>59245035</t>
  </si>
  <si>
    <t>dlažba plošná betonová vegetační 200x200x80mm přírodní</t>
  </si>
  <si>
    <t>-56627521</t>
  </si>
  <si>
    <t>142</t>
  </si>
  <si>
    <t>142*1,02 'Přepočtené koeficientem množství</t>
  </si>
  <si>
    <t>52</t>
  </si>
  <si>
    <t>59245036</t>
  </si>
  <si>
    <t>dlažba plošná betonová vegetační 200x100x80mm barevná</t>
  </si>
  <si>
    <t>1599601860</t>
  </si>
  <si>
    <t>1*1,02 'Přepočtené koeficientem množství</t>
  </si>
  <si>
    <t>53</t>
  </si>
  <si>
    <t>596811421</t>
  </si>
  <si>
    <t>Kladení velkoformátové dlažby pozemních komunikací a komunikací pro pěší s ložem z kameniva tl. 40 mm, s vyplněním spár, s hutněním, vibrováním a se smetením přebytečného materiálu tl. přes 100 do 150 mm, velikosti dlaždic přes 0,5 m2, pro plochy do 300 m2</t>
  </si>
  <si>
    <t>-2077398651</t>
  </si>
  <si>
    <t>54</t>
  </si>
  <si>
    <t>5838116R</t>
  </si>
  <si>
    <t>deska dlažební tryskaná žula 1500x400mm tl 40mm</t>
  </si>
  <si>
    <t>-82949838</t>
  </si>
  <si>
    <t>6*1,03 'Přepočtené koeficientem množství</t>
  </si>
  <si>
    <t>Trubní vedení</t>
  </si>
  <si>
    <t>55</t>
  </si>
  <si>
    <t>899103211</t>
  </si>
  <si>
    <t>Demontáž poklopů litinových a ocelových včetně rámů, hmotnosti jednotlivě přes 100 do 150 Kg</t>
  </si>
  <si>
    <t>kus</t>
  </si>
  <si>
    <t>-945883989</t>
  </si>
  <si>
    <t>56</t>
  </si>
  <si>
    <t>899103113</t>
  </si>
  <si>
    <t>Osazení poklopů litinových, ocelových nebo železobetonových bez rámů hmotnosti jednotlivě přes 100 kg do 150 kg</t>
  </si>
  <si>
    <t>1874395040</t>
  </si>
  <si>
    <t>57</t>
  </si>
  <si>
    <t>452386131</t>
  </si>
  <si>
    <t>Podkladní a vyrovnávací konstrukce z betonu vyrovnávací prstence z prostého betonu tř. C 25/30 pod poklopy a mříže, výšky přes 200 mm</t>
  </si>
  <si>
    <t>-1737171489</t>
  </si>
  <si>
    <t>Ostatní konstrukce a práce, bourání</t>
  </si>
  <si>
    <t>58</t>
  </si>
  <si>
    <t>914111111</t>
  </si>
  <si>
    <t xml:space="preserve">Montáž svislé dopravní značky základní  velikosti do 1 m2 objímkami na sloupky nebo konzoly</t>
  </si>
  <si>
    <t>-865452313</t>
  </si>
  <si>
    <t>59</t>
  </si>
  <si>
    <t>40445619</t>
  </si>
  <si>
    <t>zákazové, příkazové dopravní značky B1-B34, C1-15 500mm</t>
  </si>
  <si>
    <t>1621312664</t>
  </si>
  <si>
    <t>C9a</t>
  </si>
  <si>
    <t>C9b</t>
  </si>
  <si>
    <t>60</t>
  </si>
  <si>
    <t>914511111</t>
  </si>
  <si>
    <t xml:space="preserve">Montáž sloupku dopravních značek  délky do 3,5 m do betonového základu</t>
  </si>
  <si>
    <t>1359852414</t>
  </si>
  <si>
    <t>61</t>
  </si>
  <si>
    <t>40445225</t>
  </si>
  <si>
    <t>sloupek pro dopravní značku Zn D 60mm v 3,5m</t>
  </si>
  <si>
    <t>-2103601026</t>
  </si>
  <si>
    <t>62</t>
  </si>
  <si>
    <t>40445240</t>
  </si>
  <si>
    <t>patka pro sloupek Al D 60mm</t>
  </si>
  <si>
    <t>-2010603251</t>
  </si>
  <si>
    <t>63</t>
  </si>
  <si>
    <t>40445256</t>
  </si>
  <si>
    <t>svorka upínací na sloupek dopravní značky D 60mm</t>
  </si>
  <si>
    <t>1294603146</t>
  </si>
  <si>
    <t>40445253</t>
  </si>
  <si>
    <t>víčko plastové na sloupek D 60mm</t>
  </si>
  <si>
    <t>-1206505049</t>
  </si>
  <si>
    <t>915111122</t>
  </si>
  <si>
    <t>Vodorovné dopravní značení stříkané barvou dělící čára šířky 125 mm přerušovaná bílá retroreflexní</t>
  </si>
  <si>
    <t>-1619549790</t>
  </si>
  <si>
    <t>90</t>
  </si>
  <si>
    <t>66</t>
  </si>
  <si>
    <t>915121122</t>
  </si>
  <si>
    <t>Vodorovné dopravní značení stříkané barvou vodící čára bílá šířky 250 mm přerušovaná retroreflexní</t>
  </si>
  <si>
    <t>-1506812138</t>
  </si>
  <si>
    <t>67</t>
  </si>
  <si>
    <t>915351111</t>
  </si>
  <si>
    <t>Vodorovné značení předformovaným termoplastem písmena nebo číslice velikosti do 1 m</t>
  </si>
  <si>
    <t>-1959881553</t>
  </si>
  <si>
    <t>68</t>
  </si>
  <si>
    <t>915611111</t>
  </si>
  <si>
    <t>Předznačení pro vodorovné značení stříkané barvou nebo prováděné z nátěrových hmot liniové dělicí čáry, vodicí proužky</t>
  </si>
  <si>
    <t>-997069087</t>
  </si>
  <si>
    <t>69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</si>
  <si>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</si>
  <si>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</si>
  <si>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58119643</t>
  </si>
  <si>
    <t>Obrubník 150/250</t>
  </si>
  <si>
    <t>5+3</t>
  </si>
  <si>
    <t>70</t>
  </si>
  <si>
    <t>59217031</t>
  </si>
  <si>
    <t>obrubník betonový silniční 1000x150x250mm</t>
  </si>
  <si>
    <t>-828858588</t>
  </si>
  <si>
    <t>8*1,015 'Přepočtené koeficientem množství</t>
  </si>
  <si>
    <t>71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</si>
  <si>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</si>
  <si>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</si>
  <si>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877113793</t>
  </si>
  <si>
    <t>195</t>
  </si>
  <si>
    <t>72</t>
  </si>
  <si>
    <t>59217017</t>
  </si>
  <si>
    <t>obrubník betonový chodníkový 1000x100x250mm</t>
  </si>
  <si>
    <t>1119531536</t>
  </si>
  <si>
    <t>195*1,02 'Přepočtené koeficientem množství</t>
  </si>
  <si>
    <t>73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</si>
  <si>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</si>
  <si>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</si>
  <si>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-787293028</t>
  </si>
  <si>
    <t>74</t>
  </si>
  <si>
    <t>919735112</t>
  </si>
  <si>
    <t>Řezání stávajícího živičného krytu nebo podkladu hloubky přes 50 do 100 mm</t>
  </si>
  <si>
    <t>1075866857</t>
  </si>
  <si>
    <t>75</t>
  </si>
  <si>
    <t>93390201R</t>
  </si>
  <si>
    <t>Zatěžovací zkoušky statickou deskou</t>
  </si>
  <si>
    <t>1359628269</t>
  </si>
  <si>
    <t>2+2</t>
  </si>
  <si>
    <t>76</t>
  </si>
  <si>
    <t>938909331</t>
  </si>
  <si>
    <t>Čištění vozovek metením bláta, prachu nebo hlinitého nánosu s odklizením na hromady na vzdálenost do 20 m nebo naložením na dopravní prostředek ručně povrchu podkladu nebo krytu betonového nebo živičného</t>
  </si>
  <si>
    <t>1753107022</t>
  </si>
  <si>
    <t>143</t>
  </si>
  <si>
    <t>99</t>
  </si>
  <si>
    <t>Přesun hmot a manipulace se sutí</t>
  </si>
  <si>
    <t>77</t>
  </si>
  <si>
    <t>997221551</t>
  </si>
  <si>
    <t xml:space="preserve">Vodorovná doprava suti  bez naložení, ale se složením a s hrubým urovnáním ze sypkých materiálů, na vzdálenost do 1 km</t>
  </si>
  <si>
    <t>-143808099</t>
  </si>
  <si>
    <t>Předpokládaná skládka Cihlena Žopy</t>
  </si>
  <si>
    <t>Kamenivo</t>
  </si>
  <si>
    <t>9*0,2*1,7</t>
  </si>
  <si>
    <t>78</t>
  </si>
  <si>
    <t>997221559</t>
  </si>
  <si>
    <t xml:space="preserve">Vodorovná doprava suti  bez naložení, ale se složením a s hrubým urovnáním Příplatek k ceně za každý další i započatý 1 km přes 1 km</t>
  </si>
  <si>
    <t>348405239</t>
  </si>
  <si>
    <t>3,06*4</t>
  </si>
  <si>
    <t>79</t>
  </si>
  <si>
    <t>997221561</t>
  </si>
  <si>
    <t xml:space="preserve">Vodorovná doprava suti  bez naložení, ale se složením a s hrubým urovnáním z kusových materiálů, na vzdálenost do 1 km</t>
  </si>
  <si>
    <t>1165766368</t>
  </si>
  <si>
    <t>Odvoz na skládku TS Holešov</t>
  </si>
  <si>
    <t>K recyklaci</t>
  </si>
  <si>
    <t>Beton</t>
  </si>
  <si>
    <t>(9*0,08+9*0,15+0,15*0,25*8+0,05*0,25*2+1,0)*2,2</t>
  </si>
  <si>
    <t>80</t>
  </si>
  <si>
    <t>997221569</t>
  </si>
  <si>
    <t>-515485435</t>
  </si>
  <si>
    <t>7,469</t>
  </si>
  <si>
    <t>81</t>
  </si>
  <si>
    <t>997221655</t>
  </si>
  <si>
    <t>Poplatek za uložení stavebního odpadu na skládce (skládkovné) zeminy a kamení zatříděného do Katalogu odpadů pod kódem 17 05 04</t>
  </si>
  <si>
    <t>-8828829</t>
  </si>
  <si>
    <t>3,06</t>
  </si>
  <si>
    <t>82</t>
  </si>
  <si>
    <t>99722186R</t>
  </si>
  <si>
    <t>Poplatek za recykllaci</t>
  </si>
  <si>
    <t>259972075</t>
  </si>
  <si>
    <t>998</t>
  </si>
  <si>
    <t>Přesun hmot</t>
  </si>
  <si>
    <t>83</t>
  </si>
  <si>
    <t>998223011</t>
  </si>
  <si>
    <t>Přesun hmot pro pozemní komunikace s krytem dlážděným dopravní vzdálenost do 200 m jakékoliv délky objektu</t>
  </si>
  <si>
    <t>-211361891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</si>
</sst>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572023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Holešov, revitalizace zeleně - 2.etapa, lokalita 5 - Novosady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Holešov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20. 9. 2023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Holešov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Ing.R.Nečas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Ing.L.Alster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Zpevněné plochy'!J30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101 - Zpevněné plochy'!P128</f>
        <v>0</v>
      </c>
      <c r="AV95" s="128">
        <f>'SO 101 - Zpevněné plochy'!J33</f>
        <v>0</v>
      </c>
      <c r="AW95" s="128">
        <f>'SO 101 - Zpevněné plochy'!J34</f>
        <v>0</v>
      </c>
      <c r="AX95" s="128">
        <f>'SO 101 - Zpevněné plochy'!J35</f>
        <v>0</v>
      </c>
      <c r="AY95" s="128">
        <f>'SO 101 - Zpevněné plochy'!J36</f>
        <v>0</v>
      </c>
      <c r="AZ95" s="128">
        <f>'SO 101 - Zpevněné plochy'!F33</f>
        <v>0</v>
      </c>
      <c r="BA95" s="128">
        <f>'SO 101 - Zpevněné plochy'!F34</f>
        <v>0</v>
      </c>
      <c r="BB95" s="128">
        <f>'SO 101 - Zpevněné plochy'!F35</f>
        <v>0</v>
      </c>
      <c r="BC95" s="128">
        <f>'SO 101 - Zpevněné plochy'!F36</f>
        <v>0</v>
      </c>
      <c r="BD95" s="130">
        <f>'SO 101 - Zpevněné plochy'!F37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TE7RLwQP436Tub2OuC+yijGzfPPWVLDPnNiA8yVEoryf/nw4Jyq53L1vZ+wVCJwce8MBcrOkGbAwbQvDLgEJTw==" hashValue="0oWwO2WzaP8Mj60WpbFADabsc/G68RQiHMNxz4r4PGw41Mk7QvPktEVdyBiA3Ocx0wWjpC959kujAJKatJJ38A==" algorithmName="SHA-512" password="CA9C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101 - Zpevněné ploch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Holešov, revitalizace zeleně - 2.etapa, lokalita 5 - Novosady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20. 9. 2023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ROUND(J128,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ROUND((SUM(BE128:BE349)),  2)</f>
        <v>0</v>
      </c>
      <c r="G33" s="38"/>
      <c r="H33" s="38"/>
      <c r="I33" s="151">
        <v>0.20999999999999999</v>
      </c>
      <c r="J33" s="150">
        <f>ROUND(((SUM(BE128:BE349))*I33),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ROUND((SUM(BF128:BF349)),  2)</f>
        <v>0</v>
      </c>
      <c r="G34" s="38"/>
      <c r="H34" s="38"/>
      <c r="I34" s="151">
        <v>0.14999999999999999</v>
      </c>
      <c r="J34" s="150">
        <f>ROUND(((SUM(BF128:BF349))*I34),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ROUND((SUM(BG128:BG349)),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ROUND((SUM(BH128:BH349)),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ROUND((SUM(BI128:BI349)),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Holešov, revitalizace zeleně - 2.etapa, lokalita 5 - Novosady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Holešov</v>
      </c>
      <c r="G89" s="40"/>
      <c r="H89" s="40"/>
      <c r="I89" s="32" t="s">
        <v>22</v>
      </c>
      <c r="J89" s="79" t="str">
        <f>IF(J12="","",J12)</f>
        <v>20. 9. 2023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Holešov</v>
      </c>
      <c r="G91" s="40"/>
      <c r="H91" s="40"/>
      <c r="I91" s="32" t="s">
        <v>30</v>
      </c>
      <c r="J91" s="36" t="str">
        <f>E21</f>
        <v>Ing.R.Nečas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Ing.L.Alster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J128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J129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J130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J162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J192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J236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J240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J246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J251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J277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J284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J330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J348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107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70" t="str">
        <f>E7</f>
        <v>Holešov, revitalizace zeleně - 2.etapa, lokalita 5 - Novosady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88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E9</f>
        <v>SO 101 - Zpevněné plochy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F12</f>
        <v>k.ú. Holešov</v>
      </c>
      <c r="G122" s="40"/>
      <c r="H122" s="40"/>
      <c r="I122" s="32" t="s">
        <v>22</v>
      </c>
      <c r="J122" s="79" t="str">
        <f>IF(J12="","",J12)</f>
        <v>20. 9. 2023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E15</f>
        <v>Město Holešov</v>
      </c>
      <c r="G124" s="40"/>
      <c r="H124" s="40"/>
      <c r="I124" s="32" t="s">
        <v>30</v>
      </c>
      <c r="J124" s="36" t="str">
        <f>E21</f>
        <v>Ing.R.Nečas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IF(E18="","",E18)</f>
        <v>Vyplň údaj</v>
      </c>
      <c r="G125" s="40"/>
      <c r="H125" s="40"/>
      <c r="I125" s="32" t="s">
        <v>33</v>
      </c>
      <c r="J125" s="36" t="str">
        <f>E24</f>
        <v>Ing.L.Alster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87"/>
      <c r="B127" s="188"/>
      <c r="C127" s="189" t="s">
        <v>108</v>
      </c>
      <c r="D127" s="190" t="s">
        <v>61</v>
      </c>
      <c r="E127" s="190" t="s">
        <v>57</v>
      </c>
      <c r="F127" s="190" t="s">
        <v>58</v>
      </c>
      <c r="G127" s="190" t="s">
        <v>109</v>
      </c>
      <c r="H127" s="190" t="s">
        <v>110</v>
      </c>
      <c r="I127" s="190" t="s">
        <v>111</v>
      </c>
      <c r="J127" s="191" t="s">
        <v>92</v>
      </c>
      <c r="K127" s="192" t="s">
        <v>112</v>
      </c>
      <c r="L127" s="193"/>
      <c r="M127" s="100" t="s">
        <v>1</v>
      </c>
      <c r="N127" s="101" t="s">
        <v>40</v>
      </c>
      <c r="O127" s="101" t="s">
        <v>113</v>
      </c>
      <c r="P127" s="101" t="s">
        <v>114</v>
      </c>
      <c r="Q127" s="101" t="s">
        <v>115</v>
      </c>
      <c r="R127" s="101" t="s">
        <v>116</v>
      </c>
      <c r="S127" s="101" t="s">
        <v>117</v>
      </c>
      <c r="T127" s="102" t="s">
        <v>118</v>
      </c>
      <c r="U127" s="187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/>
    </row>
    <row r="128" s="2" customFormat="1" ht="22.8" customHeight="1">
      <c r="A128" s="38"/>
      <c r="B128" s="39"/>
      <c r="C128" s="107" t="s">
        <v>119</v>
      </c>
      <c r="D128" s="40"/>
      <c r="E128" s="40"/>
      <c r="F128" s="40"/>
      <c r="G128" s="40"/>
      <c r="H128" s="40"/>
      <c r="I128" s="40"/>
      <c r="J128" s="194">
        <f>BK128</f>
        <v>0</v>
      </c>
      <c r="K128" s="40"/>
      <c r="L128" s="44"/>
      <c r="M128" s="103"/>
      <c r="N128" s="195"/>
      <c r="O128" s="104"/>
      <c r="P128" s="196">
        <f>P129</f>
        <v>0</v>
      </c>
      <c r="Q128" s="104"/>
      <c r="R128" s="196">
        <f>R129</f>
        <v>150.88829799999999</v>
      </c>
      <c r="S128" s="104"/>
      <c r="T128" s="197">
        <f>T129</f>
        <v>13.305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94</v>
      </c>
      <c r="BK128" s="198">
        <f>BK129</f>
        <v>0</v>
      </c>
    </row>
    <row r="129" s="12" customFormat="1" ht="25.92" customHeight="1">
      <c r="A129" s="12"/>
      <c r="B129" s="199"/>
      <c r="C129" s="200"/>
      <c r="D129" s="201" t="s">
        <v>75</v>
      </c>
      <c r="E129" s="202" t="s">
        <v>120</v>
      </c>
      <c r="F129" s="202" t="s">
        <v>121</v>
      </c>
      <c r="G129" s="200"/>
      <c r="H129" s="200"/>
      <c r="I129" s="203"/>
      <c r="J129" s="204">
        <f>BK129</f>
        <v>0</v>
      </c>
      <c r="K129" s="200"/>
      <c r="L129" s="205"/>
      <c r="M129" s="206"/>
      <c r="N129" s="207"/>
      <c r="O129" s="207"/>
      <c r="P129" s="208">
        <f>P130+P162+P192+P236+P240+P246+P251+P277+P284+P330+P348</f>
        <v>0</v>
      </c>
      <c r="Q129" s="207"/>
      <c r="R129" s="208">
        <f>R130+R162+R192+R236+R240+R246+R251+R277+R284+R330+R348</f>
        <v>150.88829799999999</v>
      </c>
      <c r="S129" s="207"/>
      <c r="T129" s="209">
        <f>T130+T162+T192+T236+T240+T246+T251+T277+T284+T330+T348</f>
        <v>13.305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84</v>
      </c>
      <c r="AT129" s="211" t="s">
        <v>75</v>
      </c>
      <c r="AU129" s="211" t="s">
        <v>76</v>
      </c>
      <c r="AY129" s="210" t="s">
        <v>122</v>
      </c>
      <c r="BK129" s="212">
        <f>BK130+BK162+BK192+BK236+BK240+BK246+BK251+BK277+BK284+BK330+BK348</f>
        <v>0</v>
      </c>
    </row>
    <row r="130" s="12" customFormat="1" ht="22.8" customHeight="1">
      <c r="A130" s="12"/>
      <c r="B130" s="199"/>
      <c r="C130" s="200"/>
      <c r="D130" s="201" t="s">
        <v>75</v>
      </c>
      <c r="E130" s="213" t="s">
        <v>84</v>
      </c>
      <c r="F130" s="213" t="s">
        <v>123</v>
      </c>
      <c r="G130" s="200"/>
      <c r="H130" s="200"/>
      <c r="I130" s="203"/>
      <c r="J130" s="214">
        <f>BK130</f>
        <v>0</v>
      </c>
      <c r="K130" s="200"/>
      <c r="L130" s="205"/>
      <c r="M130" s="206"/>
      <c r="N130" s="207"/>
      <c r="O130" s="207"/>
      <c r="P130" s="208">
        <f>SUM(P131:P161)</f>
        <v>0</v>
      </c>
      <c r="Q130" s="207"/>
      <c r="R130" s="208">
        <f>SUM(R131:R161)</f>
        <v>74.879999999999995</v>
      </c>
      <c r="S130" s="207"/>
      <c r="T130" s="209">
        <f>SUM(T131:T161)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0" t="s">
        <v>84</v>
      </c>
      <c r="AT130" s="211" t="s">
        <v>75</v>
      </c>
      <c r="AU130" s="211" t="s">
        <v>84</v>
      </c>
      <c r="AY130" s="210" t="s">
        <v>122</v>
      </c>
      <c r="BK130" s="212">
        <f>SUM(BK131:BK161)</f>
        <v>0</v>
      </c>
    </row>
    <row r="131" s="2" customFormat="1" ht="37.8" customHeight="1">
      <c r="A131" s="38"/>
      <c r="B131" s="39"/>
      <c r="C131" s="215" t="s">
        <v>84</v>
      </c>
      <c r="D131" s="215" t="s">
        <v>124</v>
      </c>
      <c r="E131" s="216" t="s">
        <v>125</v>
      </c>
      <c r="F131" s="217" t="s">
        <v>126</v>
      </c>
      <c r="G131" s="218" t="s">
        <v>127</v>
      </c>
      <c r="H131" s="219">
        <v>110</v>
      </c>
      <c r="I131" s="220"/>
      <c r="J131" s="221">
        <f>ROUND(I131*H131,2)</f>
        <v>0</v>
      </c>
      <c r="K131" s="222"/>
      <c r="L131" s="44"/>
      <c r="M131" s="223" t="s">
        <v>1</v>
      </c>
      <c r="N131" s="224" t="s">
        <v>41</v>
      </c>
      <c r="O131" s="91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7" t="s">
        <v>128</v>
      </c>
      <c r="AT131" s="227" t="s">
        <v>124</v>
      </c>
      <c r="AU131" s="227" t="s">
        <v>86</v>
      </c>
      <c r="AY131" s="17" t="s">
        <v>122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84</v>
      </c>
      <c r="BK131" s="228">
        <f>ROUND(I131*H131,2)</f>
        <v>0</v>
      </c>
      <c r="BL131" s="17" t="s">
        <v>128</v>
      </c>
      <c r="BM131" s="227" t="s">
        <v>129</v>
      </c>
    </row>
    <row r="132" s="13" customFormat="1">
      <c r="A132" s="13"/>
      <c r="B132" s="229"/>
      <c r="C132" s="230"/>
      <c r="D132" s="231" t="s">
        <v>130</v>
      </c>
      <c r="E132" s="232" t="s">
        <v>1</v>
      </c>
      <c r="F132" s="233" t="s">
        <v>131</v>
      </c>
      <c r="G132" s="230"/>
      <c r="H132" s="234">
        <v>110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130</v>
      </c>
      <c r="AU132" s="240" t="s">
        <v>86</v>
      </c>
      <c r="AV132" s="13" t="s">
        <v>86</v>
      </c>
      <c r="AW132" s="13" t="s">
        <v>32</v>
      </c>
      <c r="AX132" s="13" t="s">
        <v>84</v>
      </c>
      <c r="AY132" s="240" t="s">
        <v>122</v>
      </c>
    </row>
    <row r="133" s="2" customFormat="1" ht="44.25" customHeight="1">
      <c r="A133" s="38"/>
      <c r="B133" s="39"/>
      <c r="C133" s="215" t="s">
        <v>86</v>
      </c>
      <c r="D133" s="215" t="s">
        <v>124</v>
      </c>
      <c r="E133" s="216" t="s">
        <v>132</v>
      </c>
      <c r="F133" s="217" t="s">
        <v>133</v>
      </c>
      <c r="G133" s="218" t="s">
        <v>127</v>
      </c>
      <c r="H133" s="219">
        <v>41.600000000000001</v>
      </c>
      <c r="I133" s="220"/>
      <c r="J133" s="221">
        <f>ROUND(I133*H133,2)</f>
        <v>0</v>
      </c>
      <c r="K133" s="222"/>
      <c r="L133" s="44"/>
      <c r="M133" s="223" t="s">
        <v>1</v>
      </c>
      <c r="N133" s="224" t="s">
        <v>41</v>
      </c>
      <c r="O133" s="91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7" t="s">
        <v>128</v>
      </c>
      <c r="AT133" s="227" t="s">
        <v>124</v>
      </c>
      <c r="AU133" s="227" t="s">
        <v>86</v>
      </c>
      <c r="AY133" s="17" t="s">
        <v>122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84</v>
      </c>
      <c r="BK133" s="228">
        <f>ROUND(I133*H133,2)</f>
        <v>0</v>
      </c>
      <c r="BL133" s="17" t="s">
        <v>128</v>
      </c>
      <c r="BM133" s="227" t="s">
        <v>134</v>
      </c>
    </row>
    <row r="134" s="14" customFormat="1">
      <c r="A134" s="14"/>
      <c r="B134" s="241"/>
      <c r="C134" s="242"/>
      <c r="D134" s="231" t="s">
        <v>130</v>
      </c>
      <c r="E134" s="243" t="s">
        <v>1</v>
      </c>
      <c r="F134" s="244" t="s">
        <v>135</v>
      </c>
      <c r="G134" s="242"/>
      <c r="H134" s="243" t="s">
        <v>1</v>
      </c>
      <c r="I134" s="245"/>
      <c r="J134" s="242"/>
      <c r="K134" s="242"/>
      <c r="L134" s="246"/>
      <c r="M134" s="247"/>
      <c r="N134" s="248"/>
      <c r="O134" s="248"/>
      <c r="P134" s="248"/>
      <c r="Q134" s="248"/>
      <c r="R134" s="248"/>
      <c r="S134" s="248"/>
      <c r="T134" s="24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0" t="s">
        <v>130</v>
      </c>
      <c r="AU134" s="250" t="s">
        <v>86</v>
      </c>
      <c r="AV134" s="14" t="s">
        <v>84</v>
      </c>
      <c r="AW134" s="14" t="s">
        <v>32</v>
      </c>
      <c r="AX134" s="14" t="s">
        <v>76</v>
      </c>
      <c r="AY134" s="250" t="s">
        <v>122</v>
      </c>
    </row>
    <row r="135" s="13" customFormat="1">
      <c r="A135" s="13"/>
      <c r="B135" s="229"/>
      <c r="C135" s="230"/>
      <c r="D135" s="231" t="s">
        <v>130</v>
      </c>
      <c r="E135" s="232" t="s">
        <v>1</v>
      </c>
      <c r="F135" s="233" t="s">
        <v>136</v>
      </c>
      <c r="G135" s="230"/>
      <c r="H135" s="234">
        <v>41.600000000000001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130</v>
      </c>
      <c r="AU135" s="240" t="s">
        <v>86</v>
      </c>
      <c r="AV135" s="13" t="s">
        <v>86</v>
      </c>
      <c r="AW135" s="13" t="s">
        <v>32</v>
      </c>
      <c r="AX135" s="13" t="s">
        <v>84</v>
      </c>
      <c r="AY135" s="240" t="s">
        <v>122</v>
      </c>
    </row>
    <row r="136" s="2" customFormat="1" ht="24.15" customHeight="1">
      <c r="A136" s="38"/>
      <c r="B136" s="39"/>
      <c r="C136" s="215" t="s">
        <v>137</v>
      </c>
      <c r="D136" s="215" t="s">
        <v>124</v>
      </c>
      <c r="E136" s="216" t="s">
        <v>138</v>
      </c>
      <c r="F136" s="217" t="s">
        <v>139</v>
      </c>
      <c r="G136" s="218" t="s">
        <v>127</v>
      </c>
      <c r="H136" s="219">
        <v>0.47999999999999998</v>
      </c>
      <c r="I136" s="220"/>
      <c r="J136" s="221">
        <f>ROUND(I136*H136,2)</f>
        <v>0</v>
      </c>
      <c r="K136" s="222"/>
      <c r="L136" s="44"/>
      <c r="M136" s="223" t="s">
        <v>1</v>
      </c>
      <c r="N136" s="224" t="s">
        <v>41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128</v>
      </c>
      <c r="AT136" s="227" t="s">
        <v>124</v>
      </c>
      <c r="AU136" s="227" t="s">
        <v>86</v>
      </c>
      <c r="AY136" s="17" t="s">
        <v>122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84</v>
      </c>
      <c r="BK136" s="228">
        <f>ROUND(I136*H136,2)</f>
        <v>0</v>
      </c>
      <c r="BL136" s="17" t="s">
        <v>128</v>
      </c>
      <c r="BM136" s="227" t="s">
        <v>140</v>
      </c>
    </row>
    <row r="137" s="14" customFormat="1">
      <c r="A137" s="14"/>
      <c r="B137" s="241"/>
      <c r="C137" s="242"/>
      <c r="D137" s="231" t="s">
        <v>130</v>
      </c>
      <c r="E137" s="243" t="s">
        <v>1</v>
      </c>
      <c r="F137" s="244" t="s">
        <v>141</v>
      </c>
      <c r="G137" s="242"/>
      <c r="H137" s="243" t="s">
        <v>1</v>
      </c>
      <c r="I137" s="245"/>
      <c r="J137" s="242"/>
      <c r="K137" s="242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130</v>
      </c>
      <c r="AU137" s="250" t="s">
        <v>86</v>
      </c>
      <c r="AV137" s="14" t="s">
        <v>84</v>
      </c>
      <c r="AW137" s="14" t="s">
        <v>32</v>
      </c>
      <c r="AX137" s="14" t="s">
        <v>76</v>
      </c>
      <c r="AY137" s="250" t="s">
        <v>122</v>
      </c>
    </row>
    <row r="138" s="13" customFormat="1">
      <c r="A138" s="13"/>
      <c r="B138" s="229"/>
      <c r="C138" s="230"/>
      <c r="D138" s="231" t="s">
        <v>130</v>
      </c>
      <c r="E138" s="232" t="s">
        <v>1</v>
      </c>
      <c r="F138" s="233" t="s">
        <v>142</v>
      </c>
      <c r="G138" s="230"/>
      <c r="H138" s="234">
        <v>0.47999999999999998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130</v>
      </c>
      <c r="AU138" s="240" t="s">
        <v>86</v>
      </c>
      <c r="AV138" s="13" t="s">
        <v>86</v>
      </c>
      <c r="AW138" s="13" t="s">
        <v>32</v>
      </c>
      <c r="AX138" s="13" t="s">
        <v>84</v>
      </c>
      <c r="AY138" s="240" t="s">
        <v>122</v>
      </c>
    </row>
    <row r="139" s="2" customFormat="1" ht="62.7" customHeight="1">
      <c r="A139" s="38"/>
      <c r="B139" s="39"/>
      <c r="C139" s="215" t="s">
        <v>128</v>
      </c>
      <c r="D139" s="215" t="s">
        <v>124</v>
      </c>
      <c r="E139" s="216" t="s">
        <v>143</v>
      </c>
      <c r="F139" s="217" t="s">
        <v>144</v>
      </c>
      <c r="G139" s="218" t="s">
        <v>127</v>
      </c>
      <c r="H139" s="219">
        <v>20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41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128</v>
      </c>
      <c r="AT139" s="227" t="s">
        <v>124</v>
      </c>
      <c r="AU139" s="227" t="s">
        <v>86</v>
      </c>
      <c r="AY139" s="17" t="s">
        <v>122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84</v>
      </c>
      <c r="BK139" s="228">
        <f>ROUND(I139*H139,2)</f>
        <v>0</v>
      </c>
      <c r="BL139" s="17" t="s">
        <v>128</v>
      </c>
      <c r="BM139" s="227" t="s">
        <v>145</v>
      </c>
    </row>
    <row r="140" s="14" customFormat="1">
      <c r="A140" s="14"/>
      <c r="B140" s="241"/>
      <c r="C140" s="242"/>
      <c r="D140" s="231" t="s">
        <v>130</v>
      </c>
      <c r="E140" s="243" t="s">
        <v>1</v>
      </c>
      <c r="F140" s="244" t="s">
        <v>146</v>
      </c>
      <c r="G140" s="242"/>
      <c r="H140" s="243" t="s">
        <v>1</v>
      </c>
      <c r="I140" s="245"/>
      <c r="J140" s="242"/>
      <c r="K140" s="242"/>
      <c r="L140" s="246"/>
      <c r="M140" s="247"/>
      <c r="N140" s="248"/>
      <c r="O140" s="248"/>
      <c r="P140" s="248"/>
      <c r="Q140" s="248"/>
      <c r="R140" s="248"/>
      <c r="S140" s="248"/>
      <c r="T140" s="24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0" t="s">
        <v>130</v>
      </c>
      <c r="AU140" s="250" t="s">
        <v>86</v>
      </c>
      <c r="AV140" s="14" t="s">
        <v>84</v>
      </c>
      <c r="AW140" s="14" t="s">
        <v>32</v>
      </c>
      <c r="AX140" s="14" t="s">
        <v>76</v>
      </c>
      <c r="AY140" s="250" t="s">
        <v>122</v>
      </c>
    </row>
    <row r="141" s="13" customFormat="1">
      <c r="A141" s="13"/>
      <c r="B141" s="229"/>
      <c r="C141" s="230"/>
      <c r="D141" s="231" t="s">
        <v>130</v>
      </c>
      <c r="E141" s="232" t="s">
        <v>1</v>
      </c>
      <c r="F141" s="233" t="s">
        <v>147</v>
      </c>
      <c r="G141" s="230"/>
      <c r="H141" s="234">
        <v>20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130</v>
      </c>
      <c r="AU141" s="240" t="s">
        <v>86</v>
      </c>
      <c r="AV141" s="13" t="s">
        <v>86</v>
      </c>
      <c r="AW141" s="13" t="s">
        <v>32</v>
      </c>
      <c r="AX141" s="13" t="s">
        <v>84</v>
      </c>
      <c r="AY141" s="240" t="s">
        <v>122</v>
      </c>
    </row>
    <row r="142" s="2" customFormat="1" ht="37.8" customHeight="1">
      <c r="A142" s="38"/>
      <c r="B142" s="39"/>
      <c r="C142" s="215" t="s">
        <v>148</v>
      </c>
      <c r="D142" s="215" t="s">
        <v>124</v>
      </c>
      <c r="E142" s="216" t="s">
        <v>149</v>
      </c>
      <c r="F142" s="217" t="s">
        <v>150</v>
      </c>
      <c r="G142" s="218" t="s">
        <v>127</v>
      </c>
      <c r="H142" s="219">
        <v>10</v>
      </c>
      <c r="I142" s="220"/>
      <c r="J142" s="221">
        <f>ROUND(I142*H142,2)</f>
        <v>0</v>
      </c>
      <c r="K142" s="222"/>
      <c r="L142" s="44"/>
      <c r="M142" s="223" t="s">
        <v>1</v>
      </c>
      <c r="N142" s="224" t="s">
        <v>41</v>
      </c>
      <c r="O142" s="91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7" t="s">
        <v>128</v>
      </c>
      <c r="AT142" s="227" t="s">
        <v>124</v>
      </c>
      <c r="AU142" s="227" t="s">
        <v>86</v>
      </c>
      <c r="AY142" s="17" t="s">
        <v>122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84</v>
      </c>
      <c r="BK142" s="228">
        <f>ROUND(I142*H142,2)</f>
        <v>0</v>
      </c>
      <c r="BL142" s="17" t="s">
        <v>128</v>
      </c>
      <c r="BM142" s="227" t="s">
        <v>151</v>
      </c>
    </row>
    <row r="143" s="14" customFormat="1">
      <c r="A143" s="14"/>
      <c r="B143" s="241"/>
      <c r="C143" s="242"/>
      <c r="D143" s="231" t="s">
        <v>130</v>
      </c>
      <c r="E143" s="243" t="s">
        <v>1</v>
      </c>
      <c r="F143" s="244" t="s">
        <v>152</v>
      </c>
      <c r="G143" s="242"/>
      <c r="H143" s="243" t="s">
        <v>1</v>
      </c>
      <c r="I143" s="245"/>
      <c r="J143" s="242"/>
      <c r="K143" s="242"/>
      <c r="L143" s="246"/>
      <c r="M143" s="247"/>
      <c r="N143" s="248"/>
      <c r="O143" s="248"/>
      <c r="P143" s="248"/>
      <c r="Q143" s="248"/>
      <c r="R143" s="248"/>
      <c r="S143" s="248"/>
      <c r="T143" s="24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0" t="s">
        <v>130</v>
      </c>
      <c r="AU143" s="250" t="s">
        <v>86</v>
      </c>
      <c r="AV143" s="14" t="s">
        <v>84</v>
      </c>
      <c r="AW143" s="14" t="s">
        <v>32</v>
      </c>
      <c r="AX143" s="14" t="s">
        <v>76</v>
      </c>
      <c r="AY143" s="250" t="s">
        <v>122</v>
      </c>
    </row>
    <row r="144" s="13" customFormat="1">
      <c r="A144" s="13"/>
      <c r="B144" s="229"/>
      <c r="C144" s="230"/>
      <c r="D144" s="231" t="s">
        <v>130</v>
      </c>
      <c r="E144" s="232" t="s">
        <v>1</v>
      </c>
      <c r="F144" s="233" t="s">
        <v>153</v>
      </c>
      <c r="G144" s="230"/>
      <c r="H144" s="234">
        <v>10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130</v>
      </c>
      <c r="AU144" s="240" t="s">
        <v>86</v>
      </c>
      <c r="AV144" s="13" t="s">
        <v>86</v>
      </c>
      <c r="AW144" s="13" t="s">
        <v>32</v>
      </c>
      <c r="AX144" s="13" t="s">
        <v>84</v>
      </c>
      <c r="AY144" s="240" t="s">
        <v>122</v>
      </c>
    </row>
    <row r="145" s="2" customFormat="1" ht="62.7" customHeight="1">
      <c r="A145" s="38"/>
      <c r="B145" s="39"/>
      <c r="C145" s="215" t="s">
        <v>154</v>
      </c>
      <c r="D145" s="215" t="s">
        <v>124</v>
      </c>
      <c r="E145" s="216" t="s">
        <v>155</v>
      </c>
      <c r="F145" s="217" t="s">
        <v>156</v>
      </c>
      <c r="G145" s="218" t="s">
        <v>127</v>
      </c>
      <c r="H145" s="219">
        <v>142.08000000000001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41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128</v>
      </c>
      <c r="AT145" s="227" t="s">
        <v>124</v>
      </c>
      <c r="AU145" s="227" t="s">
        <v>86</v>
      </c>
      <c r="AY145" s="17" t="s">
        <v>122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84</v>
      </c>
      <c r="BK145" s="228">
        <f>ROUND(I145*H145,2)</f>
        <v>0</v>
      </c>
      <c r="BL145" s="17" t="s">
        <v>128</v>
      </c>
      <c r="BM145" s="227" t="s">
        <v>157</v>
      </c>
    </row>
    <row r="146" s="13" customFormat="1">
      <c r="A146" s="13"/>
      <c r="B146" s="229"/>
      <c r="C146" s="230"/>
      <c r="D146" s="231" t="s">
        <v>130</v>
      </c>
      <c r="E146" s="232" t="s">
        <v>1</v>
      </c>
      <c r="F146" s="233" t="s">
        <v>158</v>
      </c>
      <c r="G146" s="230"/>
      <c r="H146" s="234">
        <v>142.08000000000001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130</v>
      </c>
      <c r="AU146" s="240" t="s">
        <v>86</v>
      </c>
      <c r="AV146" s="13" t="s">
        <v>86</v>
      </c>
      <c r="AW146" s="13" t="s">
        <v>32</v>
      </c>
      <c r="AX146" s="13" t="s">
        <v>84</v>
      </c>
      <c r="AY146" s="240" t="s">
        <v>122</v>
      </c>
    </row>
    <row r="147" s="2" customFormat="1" ht="44.25" customHeight="1">
      <c r="A147" s="38"/>
      <c r="B147" s="39"/>
      <c r="C147" s="215" t="s">
        <v>159</v>
      </c>
      <c r="D147" s="215" t="s">
        <v>124</v>
      </c>
      <c r="E147" s="216" t="s">
        <v>160</v>
      </c>
      <c r="F147" s="217" t="s">
        <v>161</v>
      </c>
      <c r="G147" s="218" t="s">
        <v>127</v>
      </c>
      <c r="H147" s="219">
        <v>10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41</v>
      </c>
      <c r="O147" s="91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128</v>
      </c>
      <c r="AT147" s="227" t="s">
        <v>124</v>
      </c>
      <c r="AU147" s="227" t="s">
        <v>86</v>
      </c>
      <c r="AY147" s="17" t="s">
        <v>122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84</v>
      </c>
      <c r="BK147" s="228">
        <f>ROUND(I147*H147,2)</f>
        <v>0</v>
      </c>
      <c r="BL147" s="17" t="s">
        <v>128</v>
      </c>
      <c r="BM147" s="227" t="s">
        <v>162</v>
      </c>
    </row>
    <row r="148" s="13" customFormat="1">
      <c r="A148" s="13"/>
      <c r="B148" s="229"/>
      <c r="C148" s="230"/>
      <c r="D148" s="231" t="s">
        <v>130</v>
      </c>
      <c r="E148" s="232" t="s">
        <v>1</v>
      </c>
      <c r="F148" s="233" t="s">
        <v>153</v>
      </c>
      <c r="G148" s="230"/>
      <c r="H148" s="234">
        <v>10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130</v>
      </c>
      <c r="AU148" s="240" t="s">
        <v>86</v>
      </c>
      <c r="AV148" s="13" t="s">
        <v>86</v>
      </c>
      <c r="AW148" s="13" t="s">
        <v>32</v>
      </c>
      <c r="AX148" s="13" t="s">
        <v>84</v>
      </c>
      <c r="AY148" s="240" t="s">
        <v>122</v>
      </c>
    </row>
    <row r="149" s="2" customFormat="1" ht="49.05" customHeight="1">
      <c r="A149" s="38"/>
      <c r="B149" s="39"/>
      <c r="C149" s="215" t="s">
        <v>163</v>
      </c>
      <c r="D149" s="215" t="s">
        <v>124</v>
      </c>
      <c r="E149" s="216" t="s">
        <v>164</v>
      </c>
      <c r="F149" s="217" t="s">
        <v>165</v>
      </c>
      <c r="G149" s="218" t="s">
        <v>127</v>
      </c>
      <c r="H149" s="219">
        <v>10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41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128</v>
      </c>
      <c r="AT149" s="227" t="s">
        <v>124</v>
      </c>
      <c r="AU149" s="227" t="s">
        <v>86</v>
      </c>
      <c r="AY149" s="17" t="s">
        <v>122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84</v>
      </c>
      <c r="BK149" s="228">
        <f>ROUND(I149*H149,2)</f>
        <v>0</v>
      </c>
      <c r="BL149" s="17" t="s">
        <v>128</v>
      </c>
      <c r="BM149" s="227" t="s">
        <v>166</v>
      </c>
    </row>
    <row r="150" s="13" customFormat="1">
      <c r="A150" s="13"/>
      <c r="B150" s="229"/>
      <c r="C150" s="230"/>
      <c r="D150" s="231" t="s">
        <v>130</v>
      </c>
      <c r="E150" s="232" t="s">
        <v>1</v>
      </c>
      <c r="F150" s="233" t="s">
        <v>153</v>
      </c>
      <c r="G150" s="230"/>
      <c r="H150" s="234">
        <v>10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130</v>
      </c>
      <c r="AU150" s="240" t="s">
        <v>86</v>
      </c>
      <c r="AV150" s="13" t="s">
        <v>86</v>
      </c>
      <c r="AW150" s="13" t="s">
        <v>32</v>
      </c>
      <c r="AX150" s="13" t="s">
        <v>84</v>
      </c>
      <c r="AY150" s="240" t="s">
        <v>122</v>
      </c>
    </row>
    <row r="151" s="2" customFormat="1" ht="44.25" customHeight="1">
      <c r="A151" s="38"/>
      <c r="B151" s="39"/>
      <c r="C151" s="215" t="s">
        <v>167</v>
      </c>
      <c r="D151" s="215" t="s">
        <v>124</v>
      </c>
      <c r="E151" s="216" t="s">
        <v>168</v>
      </c>
      <c r="F151" s="217" t="s">
        <v>169</v>
      </c>
      <c r="G151" s="218" t="s">
        <v>170</v>
      </c>
      <c r="H151" s="219">
        <v>241.536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128</v>
      </c>
      <c r="AT151" s="227" t="s">
        <v>124</v>
      </c>
      <c r="AU151" s="227" t="s">
        <v>86</v>
      </c>
      <c r="AY151" s="17" t="s">
        <v>122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84</v>
      </c>
      <c r="BK151" s="228">
        <f>ROUND(I151*H151,2)</f>
        <v>0</v>
      </c>
      <c r="BL151" s="17" t="s">
        <v>128</v>
      </c>
      <c r="BM151" s="227" t="s">
        <v>171</v>
      </c>
    </row>
    <row r="152" s="14" customFormat="1">
      <c r="A152" s="14"/>
      <c r="B152" s="241"/>
      <c r="C152" s="242"/>
      <c r="D152" s="231" t="s">
        <v>130</v>
      </c>
      <c r="E152" s="243" t="s">
        <v>1</v>
      </c>
      <c r="F152" s="244" t="s">
        <v>172</v>
      </c>
      <c r="G152" s="242"/>
      <c r="H152" s="243" t="s">
        <v>1</v>
      </c>
      <c r="I152" s="245"/>
      <c r="J152" s="242"/>
      <c r="K152" s="242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130</v>
      </c>
      <c r="AU152" s="250" t="s">
        <v>86</v>
      </c>
      <c r="AV152" s="14" t="s">
        <v>84</v>
      </c>
      <c r="AW152" s="14" t="s">
        <v>32</v>
      </c>
      <c r="AX152" s="14" t="s">
        <v>76</v>
      </c>
      <c r="AY152" s="250" t="s">
        <v>122</v>
      </c>
    </row>
    <row r="153" s="13" customFormat="1">
      <c r="A153" s="13"/>
      <c r="B153" s="229"/>
      <c r="C153" s="230"/>
      <c r="D153" s="231" t="s">
        <v>130</v>
      </c>
      <c r="E153" s="232" t="s">
        <v>1</v>
      </c>
      <c r="F153" s="233" t="s">
        <v>173</v>
      </c>
      <c r="G153" s="230"/>
      <c r="H153" s="234">
        <v>241.536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130</v>
      </c>
      <c r="AU153" s="240" t="s">
        <v>86</v>
      </c>
      <c r="AV153" s="13" t="s">
        <v>86</v>
      </c>
      <c r="AW153" s="13" t="s">
        <v>32</v>
      </c>
      <c r="AX153" s="13" t="s">
        <v>84</v>
      </c>
      <c r="AY153" s="240" t="s">
        <v>122</v>
      </c>
    </row>
    <row r="154" s="2" customFormat="1" ht="44.25" customHeight="1">
      <c r="A154" s="38"/>
      <c r="B154" s="39"/>
      <c r="C154" s="215" t="s">
        <v>153</v>
      </c>
      <c r="D154" s="215" t="s">
        <v>124</v>
      </c>
      <c r="E154" s="216" t="s">
        <v>174</v>
      </c>
      <c r="F154" s="217" t="s">
        <v>175</v>
      </c>
      <c r="G154" s="218" t="s">
        <v>127</v>
      </c>
      <c r="H154" s="219">
        <v>37.439999999999998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41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128</v>
      </c>
      <c r="AT154" s="227" t="s">
        <v>124</v>
      </c>
      <c r="AU154" s="227" t="s">
        <v>86</v>
      </c>
      <c r="AY154" s="17" t="s">
        <v>122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84</v>
      </c>
      <c r="BK154" s="228">
        <f>ROUND(I154*H154,2)</f>
        <v>0</v>
      </c>
      <c r="BL154" s="17" t="s">
        <v>128</v>
      </c>
      <c r="BM154" s="227" t="s">
        <v>176</v>
      </c>
    </row>
    <row r="155" s="14" customFormat="1">
      <c r="A155" s="14"/>
      <c r="B155" s="241"/>
      <c r="C155" s="242"/>
      <c r="D155" s="231" t="s">
        <v>130</v>
      </c>
      <c r="E155" s="243" t="s">
        <v>1</v>
      </c>
      <c r="F155" s="244" t="s">
        <v>135</v>
      </c>
      <c r="G155" s="242"/>
      <c r="H155" s="243" t="s">
        <v>1</v>
      </c>
      <c r="I155" s="245"/>
      <c r="J155" s="242"/>
      <c r="K155" s="242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130</v>
      </c>
      <c r="AU155" s="250" t="s">
        <v>86</v>
      </c>
      <c r="AV155" s="14" t="s">
        <v>84</v>
      </c>
      <c r="AW155" s="14" t="s">
        <v>32</v>
      </c>
      <c r="AX155" s="14" t="s">
        <v>76</v>
      </c>
      <c r="AY155" s="250" t="s">
        <v>122</v>
      </c>
    </row>
    <row r="156" s="13" customFormat="1">
      <c r="A156" s="13"/>
      <c r="B156" s="229"/>
      <c r="C156" s="230"/>
      <c r="D156" s="231" t="s">
        <v>130</v>
      </c>
      <c r="E156" s="232" t="s">
        <v>1</v>
      </c>
      <c r="F156" s="233" t="s">
        <v>177</v>
      </c>
      <c r="G156" s="230"/>
      <c r="H156" s="234">
        <v>37.439999999999998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130</v>
      </c>
      <c r="AU156" s="240" t="s">
        <v>86</v>
      </c>
      <c r="AV156" s="13" t="s">
        <v>86</v>
      </c>
      <c r="AW156" s="13" t="s">
        <v>32</v>
      </c>
      <c r="AX156" s="13" t="s">
        <v>84</v>
      </c>
      <c r="AY156" s="240" t="s">
        <v>122</v>
      </c>
    </row>
    <row r="157" s="2" customFormat="1" ht="16.5" customHeight="1">
      <c r="A157" s="38"/>
      <c r="B157" s="39"/>
      <c r="C157" s="251" t="s">
        <v>178</v>
      </c>
      <c r="D157" s="251" t="s">
        <v>179</v>
      </c>
      <c r="E157" s="252" t="s">
        <v>180</v>
      </c>
      <c r="F157" s="253" t="s">
        <v>181</v>
      </c>
      <c r="G157" s="254" t="s">
        <v>170</v>
      </c>
      <c r="H157" s="255">
        <v>74.879999999999995</v>
      </c>
      <c r="I157" s="256"/>
      <c r="J157" s="257">
        <f>ROUND(I157*H157,2)</f>
        <v>0</v>
      </c>
      <c r="K157" s="258"/>
      <c r="L157" s="259"/>
      <c r="M157" s="260" t="s">
        <v>1</v>
      </c>
      <c r="N157" s="261" t="s">
        <v>41</v>
      </c>
      <c r="O157" s="91"/>
      <c r="P157" s="225">
        <f>O157*H157</f>
        <v>0</v>
      </c>
      <c r="Q157" s="225">
        <v>1</v>
      </c>
      <c r="R157" s="225">
        <f>Q157*H157</f>
        <v>74.879999999999995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163</v>
      </c>
      <c r="AT157" s="227" t="s">
        <v>179</v>
      </c>
      <c r="AU157" s="227" t="s">
        <v>86</v>
      </c>
      <c r="AY157" s="17" t="s">
        <v>122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84</v>
      </c>
      <c r="BK157" s="228">
        <f>ROUND(I157*H157,2)</f>
        <v>0</v>
      </c>
      <c r="BL157" s="17" t="s">
        <v>128</v>
      </c>
      <c r="BM157" s="227" t="s">
        <v>182</v>
      </c>
    </row>
    <row r="158" s="13" customFormat="1">
      <c r="A158" s="13"/>
      <c r="B158" s="229"/>
      <c r="C158" s="230"/>
      <c r="D158" s="231" t="s">
        <v>130</v>
      </c>
      <c r="E158" s="232" t="s">
        <v>1</v>
      </c>
      <c r="F158" s="233" t="s">
        <v>183</v>
      </c>
      <c r="G158" s="230"/>
      <c r="H158" s="234">
        <v>37.439999999999998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130</v>
      </c>
      <c r="AU158" s="240" t="s">
        <v>86</v>
      </c>
      <c r="AV158" s="13" t="s">
        <v>86</v>
      </c>
      <c r="AW158" s="13" t="s">
        <v>32</v>
      </c>
      <c r="AX158" s="13" t="s">
        <v>84</v>
      </c>
      <c r="AY158" s="240" t="s">
        <v>122</v>
      </c>
    </row>
    <row r="159" s="13" customFormat="1">
      <c r="A159" s="13"/>
      <c r="B159" s="229"/>
      <c r="C159" s="230"/>
      <c r="D159" s="231" t="s">
        <v>130</v>
      </c>
      <c r="E159" s="230"/>
      <c r="F159" s="233" t="s">
        <v>184</v>
      </c>
      <c r="G159" s="230"/>
      <c r="H159" s="234">
        <v>74.879999999999995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130</v>
      </c>
      <c r="AU159" s="240" t="s">
        <v>86</v>
      </c>
      <c r="AV159" s="13" t="s">
        <v>86</v>
      </c>
      <c r="AW159" s="13" t="s">
        <v>4</v>
      </c>
      <c r="AX159" s="13" t="s">
        <v>84</v>
      </c>
      <c r="AY159" s="240" t="s">
        <v>122</v>
      </c>
    </row>
    <row r="160" s="2" customFormat="1" ht="24.15" customHeight="1">
      <c r="A160" s="38"/>
      <c r="B160" s="39"/>
      <c r="C160" s="215" t="s">
        <v>185</v>
      </c>
      <c r="D160" s="215" t="s">
        <v>124</v>
      </c>
      <c r="E160" s="216" t="s">
        <v>186</v>
      </c>
      <c r="F160" s="217" t="s">
        <v>187</v>
      </c>
      <c r="G160" s="218" t="s">
        <v>188</v>
      </c>
      <c r="H160" s="219">
        <v>209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41</v>
      </c>
      <c r="O160" s="91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128</v>
      </c>
      <c r="AT160" s="227" t="s">
        <v>124</v>
      </c>
      <c r="AU160" s="227" t="s">
        <v>86</v>
      </c>
      <c r="AY160" s="17" t="s">
        <v>122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84</v>
      </c>
      <c r="BK160" s="228">
        <f>ROUND(I160*H160,2)</f>
        <v>0</v>
      </c>
      <c r="BL160" s="17" t="s">
        <v>128</v>
      </c>
      <c r="BM160" s="227" t="s">
        <v>189</v>
      </c>
    </row>
    <row r="161" s="13" customFormat="1">
      <c r="A161" s="13"/>
      <c r="B161" s="229"/>
      <c r="C161" s="230"/>
      <c r="D161" s="231" t="s">
        <v>130</v>
      </c>
      <c r="E161" s="232" t="s">
        <v>1</v>
      </c>
      <c r="F161" s="233" t="s">
        <v>190</v>
      </c>
      <c r="G161" s="230"/>
      <c r="H161" s="234">
        <v>209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130</v>
      </c>
      <c r="AU161" s="240" t="s">
        <v>86</v>
      </c>
      <c r="AV161" s="13" t="s">
        <v>86</v>
      </c>
      <c r="AW161" s="13" t="s">
        <v>32</v>
      </c>
      <c r="AX161" s="13" t="s">
        <v>84</v>
      </c>
      <c r="AY161" s="240" t="s">
        <v>122</v>
      </c>
    </row>
    <row r="162" s="12" customFormat="1" ht="22.8" customHeight="1">
      <c r="A162" s="12"/>
      <c r="B162" s="199"/>
      <c r="C162" s="200"/>
      <c r="D162" s="201" t="s">
        <v>75</v>
      </c>
      <c r="E162" s="213" t="s">
        <v>178</v>
      </c>
      <c r="F162" s="213" t="s">
        <v>191</v>
      </c>
      <c r="G162" s="200"/>
      <c r="H162" s="200"/>
      <c r="I162" s="203"/>
      <c r="J162" s="214">
        <f>BK162</f>
        <v>0</v>
      </c>
      <c r="K162" s="200"/>
      <c r="L162" s="205"/>
      <c r="M162" s="206"/>
      <c r="N162" s="207"/>
      <c r="O162" s="207"/>
      <c r="P162" s="208">
        <f>SUM(P163:P191)</f>
        <v>0</v>
      </c>
      <c r="Q162" s="207"/>
      <c r="R162" s="208">
        <f>SUM(R163:R191)</f>
        <v>0</v>
      </c>
      <c r="S162" s="207"/>
      <c r="T162" s="209">
        <f>SUM(T163:T191)</f>
        <v>10.295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84</v>
      </c>
      <c r="AT162" s="211" t="s">
        <v>75</v>
      </c>
      <c r="AU162" s="211" t="s">
        <v>84</v>
      </c>
      <c r="AY162" s="210" t="s">
        <v>122</v>
      </c>
      <c r="BK162" s="212">
        <f>SUM(BK163:BK191)</f>
        <v>0</v>
      </c>
    </row>
    <row r="163" s="2" customFormat="1" ht="24.15" customHeight="1">
      <c r="A163" s="38"/>
      <c r="B163" s="39"/>
      <c r="C163" s="215" t="s">
        <v>192</v>
      </c>
      <c r="D163" s="215" t="s">
        <v>124</v>
      </c>
      <c r="E163" s="216" t="s">
        <v>193</v>
      </c>
      <c r="F163" s="217" t="s">
        <v>194</v>
      </c>
      <c r="G163" s="218" t="s">
        <v>188</v>
      </c>
      <c r="H163" s="219">
        <v>410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41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128</v>
      </c>
      <c r="AT163" s="227" t="s">
        <v>124</v>
      </c>
      <c r="AU163" s="227" t="s">
        <v>86</v>
      </c>
      <c r="AY163" s="17" t="s">
        <v>122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84</v>
      </c>
      <c r="BK163" s="228">
        <f>ROUND(I163*H163,2)</f>
        <v>0</v>
      </c>
      <c r="BL163" s="17" t="s">
        <v>128</v>
      </c>
      <c r="BM163" s="227" t="s">
        <v>195</v>
      </c>
    </row>
    <row r="164" s="13" customFormat="1">
      <c r="A164" s="13"/>
      <c r="B164" s="229"/>
      <c r="C164" s="230"/>
      <c r="D164" s="231" t="s">
        <v>130</v>
      </c>
      <c r="E164" s="232" t="s">
        <v>1</v>
      </c>
      <c r="F164" s="233" t="s">
        <v>196</v>
      </c>
      <c r="G164" s="230"/>
      <c r="H164" s="234">
        <v>410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130</v>
      </c>
      <c r="AU164" s="240" t="s">
        <v>86</v>
      </c>
      <c r="AV164" s="13" t="s">
        <v>86</v>
      </c>
      <c r="AW164" s="13" t="s">
        <v>32</v>
      </c>
      <c r="AX164" s="13" t="s">
        <v>84</v>
      </c>
      <c r="AY164" s="240" t="s">
        <v>122</v>
      </c>
    </row>
    <row r="165" s="2" customFormat="1" ht="37.8" customHeight="1">
      <c r="A165" s="38"/>
      <c r="B165" s="39"/>
      <c r="C165" s="215" t="s">
        <v>197</v>
      </c>
      <c r="D165" s="215" t="s">
        <v>124</v>
      </c>
      <c r="E165" s="216" t="s">
        <v>198</v>
      </c>
      <c r="F165" s="217" t="s">
        <v>199</v>
      </c>
      <c r="G165" s="218" t="s">
        <v>127</v>
      </c>
      <c r="H165" s="219">
        <v>61.5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41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128</v>
      </c>
      <c r="AT165" s="227" t="s">
        <v>124</v>
      </c>
      <c r="AU165" s="227" t="s">
        <v>86</v>
      </c>
      <c r="AY165" s="17" t="s">
        <v>122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84</v>
      </c>
      <c r="BK165" s="228">
        <f>ROUND(I165*H165,2)</f>
        <v>0</v>
      </c>
      <c r="BL165" s="17" t="s">
        <v>128</v>
      </c>
      <c r="BM165" s="227" t="s">
        <v>200</v>
      </c>
    </row>
    <row r="166" s="13" customFormat="1">
      <c r="A166" s="13"/>
      <c r="B166" s="229"/>
      <c r="C166" s="230"/>
      <c r="D166" s="231" t="s">
        <v>130</v>
      </c>
      <c r="E166" s="232" t="s">
        <v>1</v>
      </c>
      <c r="F166" s="233" t="s">
        <v>201</v>
      </c>
      <c r="G166" s="230"/>
      <c r="H166" s="234">
        <v>61.5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130</v>
      </c>
      <c r="AU166" s="240" t="s">
        <v>86</v>
      </c>
      <c r="AV166" s="13" t="s">
        <v>86</v>
      </c>
      <c r="AW166" s="13" t="s">
        <v>32</v>
      </c>
      <c r="AX166" s="13" t="s">
        <v>84</v>
      </c>
      <c r="AY166" s="240" t="s">
        <v>122</v>
      </c>
    </row>
    <row r="167" s="2" customFormat="1" ht="33" customHeight="1">
      <c r="A167" s="38"/>
      <c r="B167" s="39"/>
      <c r="C167" s="215" t="s">
        <v>8</v>
      </c>
      <c r="D167" s="215" t="s">
        <v>124</v>
      </c>
      <c r="E167" s="216" t="s">
        <v>202</v>
      </c>
      <c r="F167" s="217" t="s">
        <v>203</v>
      </c>
      <c r="G167" s="218" t="s">
        <v>127</v>
      </c>
      <c r="H167" s="219">
        <v>61.5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41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128</v>
      </c>
      <c r="AT167" s="227" t="s">
        <v>124</v>
      </c>
      <c r="AU167" s="227" t="s">
        <v>86</v>
      </c>
      <c r="AY167" s="17" t="s">
        <v>122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84</v>
      </c>
      <c r="BK167" s="228">
        <f>ROUND(I167*H167,2)</f>
        <v>0</v>
      </c>
      <c r="BL167" s="17" t="s">
        <v>128</v>
      </c>
      <c r="BM167" s="227" t="s">
        <v>204</v>
      </c>
    </row>
    <row r="168" s="14" customFormat="1">
      <c r="A168" s="14"/>
      <c r="B168" s="241"/>
      <c r="C168" s="242"/>
      <c r="D168" s="231" t="s">
        <v>130</v>
      </c>
      <c r="E168" s="243" t="s">
        <v>1</v>
      </c>
      <c r="F168" s="244" t="s">
        <v>152</v>
      </c>
      <c r="G168" s="242"/>
      <c r="H168" s="243" t="s">
        <v>1</v>
      </c>
      <c r="I168" s="245"/>
      <c r="J168" s="242"/>
      <c r="K168" s="242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130</v>
      </c>
      <c r="AU168" s="250" t="s">
        <v>86</v>
      </c>
      <c r="AV168" s="14" t="s">
        <v>84</v>
      </c>
      <c r="AW168" s="14" t="s">
        <v>32</v>
      </c>
      <c r="AX168" s="14" t="s">
        <v>76</v>
      </c>
      <c r="AY168" s="250" t="s">
        <v>122</v>
      </c>
    </row>
    <row r="169" s="13" customFormat="1">
      <c r="A169" s="13"/>
      <c r="B169" s="229"/>
      <c r="C169" s="230"/>
      <c r="D169" s="231" t="s">
        <v>130</v>
      </c>
      <c r="E169" s="232" t="s">
        <v>1</v>
      </c>
      <c r="F169" s="233" t="s">
        <v>205</v>
      </c>
      <c r="G169" s="230"/>
      <c r="H169" s="234">
        <v>61.5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130</v>
      </c>
      <c r="AU169" s="240" t="s">
        <v>86</v>
      </c>
      <c r="AV169" s="13" t="s">
        <v>86</v>
      </c>
      <c r="AW169" s="13" t="s">
        <v>32</v>
      </c>
      <c r="AX169" s="13" t="s">
        <v>84</v>
      </c>
      <c r="AY169" s="240" t="s">
        <v>122</v>
      </c>
    </row>
    <row r="170" s="2" customFormat="1" ht="66.75" customHeight="1">
      <c r="A170" s="38"/>
      <c r="B170" s="39"/>
      <c r="C170" s="215" t="s">
        <v>206</v>
      </c>
      <c r="D170" s="215" t="s">
        <v>124</v>
      </c>
      <c r="E170" s="216" t="s">
        <v>207</v>
      </c>
      <c r="F170" s="217" t="s">
        <v>208</v>
      </c>
      <c r="G170" s="218" t="s">
        <v>188</v>
      </c>
      <c r="H170" s="219">
        <v>9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41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0.26000000000000001</v>
      </c>
      <c r="T170" s="226">
        <f>S170*H170</f>
        <v>2.3399999999999999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128</v>
      </c>
      <c r="AT170" s="227" t="s">
        <v>124</v>
      </c>
      <c r="AU170" s="227" t="s">
        <v>86</v>
      </c>
      <c r="AY170" s="17" t="s">
        <v>122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84</v>
      </c>
      <c r="BK170" s="228">
        <f>ROUND(I170*H170,2)</f>
        <v>0</v>
      </c>
      <c r="BL170" s="17" t="s">
        <v>128</v>
      </c>
      <c r="BM170" s="227" t="s">
        <v>209</v>
      </c>
    </row>
    <row r="171" s="13" customFormat="1">
      <c r="A171" s="13"/>
      <c r="B171" s="229"/>
      <c r="C171" s="230"/>
      <c r="D171" s="231" t="s">
        <v>130</v>
      </c>
      <c r="E171" s="232" t="s">
        <v>1</v>
      </c>
      <c r="F171" s="233" t="s">
        <v>167</v>
      </c>
      <c r="G171" s="230"/>
      <c r="H171" s="234">
        <v>9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130</v>
      </c>
      <c r="AU171" s="240" t="s">
        <v>86</v>
      </c>
      <c r="AV171" s="13" t="s">
        <v>86</v>
      </c>
      <c r="AW171" s="13" t="s">
        <v>32</v>
      </c>
      <c r="AX171" s="13" t="s">
        <v>84</v>
      </c>
      <c r="AY171" s="240" t="s">
        <v>122</v>
      </c>
    </row>
    <row r="172" s="2" customFormat="1" ht="66.75" customHeight="1">
      <c r="A172" s="38"/>
      <c r="B172" s="39"/>
      <c r="C172" s="215" t="s">
        <v>210</v>
      </c>
      <c r="D172" s="215" t="s">
        <v>124</v>
      </c>
      <c r="E172" s="216" t="s">
        <v>211</v>
      </c>
      <c r="F172" s="217" t="s">
        <v>212</v>
      </c>
      <c r="G172" s="218" t="s">
        <v>188</v>
      </c>
      <c r="H172" s="219">
        <v>9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41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0.28999999999999998</v>
      </c>
      <c r="T172" s="226">
        <f>S172*H172</f>
        <v>2.6099999999999999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128</v>
      </c>
      <c r="AT172" s="227" t="s">
        <v>124</v>
      </c>
      <c r="AU172" s="227" t="s">
        <v>86</v>
      </c>
      <c r="AY172" s="17" t="s">
        <v>122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84</v>
      </c>
      <c r="BK172" s="228">
        <f>ROUND(I172*H172,2)</f>
        <v>0</v>
      </c>
      <c r="BL172" s="17" t="s">
        <v>128</v>
      </c>
      <c r="BM172" s="227" t="s">
        <v>213</v>
      </c>
    </row>
    <row r="173" s="13" customFormat="1">
      <c r="A173" s="13"/>
      <c r="B173" s="229"/>
      <c r="C173" s="230"/>
      <c r="D173" s="231" t="s">
        <v>130</v>
      </c>
      <c r="E173" s="232" t="s">
        <v>1</v>
      </c>
      <c r="F173" s="233" t="s">
        <v>167</v>
      </c>
      <c r="G173" s="230"/>
      <c r="H173" s="234">
        <v>9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130</v>
      </c>
      <c r="AU173" s="240" t="s">
        <v>86</v>
      </c>
      <c r="AV173" s="13" t="s">
        <v>86</v>
      </c>
      <c r="AW173" s="13" t="s">
        <v>32</v>
      </c>
      <c r="AX173" s="13" t="s">
        <v>84</v>
      </c>
      <c r="AY173" s="240" t="s">
        <v>122</v>
      </c>
    </row>
    <row r="174" s="2" customFormat="1" ht="62.7" customHeight="1">
      <c r="A174" s="38"/>
      <c r="B174" s="39"/>
      <c r="C174" s="215" t="s">
        <v>214</v>
      </c>
      <c r="D174" s="215" t="s">
        <v>124</v>
      </c>
      <c r="E174" s="216" t="s">
        <v>215</v>
      </c>
      <c r="F174" s="217" t="s">
        <v>216</v>
      </c>
      <c r="G174" s="218" t="s">
        <v>188</v>
      </c>
      <c r="H174" s="219">
        <v>9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41</v>
      </c>
      <c r="O174" s="91"/>
      <c r="P174" s="225">
        <f>O174*H174</f>
        <v>0</v>
      </c>
      <c r="Q174" s="225">
        <v>0</v>
      </c>
      <c r="R174" s="225">
        <f>Q174*H174</f>
        <v>0</v>
      </c>
      <c r="S174" s="225">
        <v>0.32500000000000001</v>
      </c>
      <c r="T174" s="226">
        <f>S174*H174</f>
        <v>2.9250000000000003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128</v>
      </c>
      <c r="AT174" s="227" t="s">
        <v>124</v>
      </c>
      <c r="AU174" s="227" t="s">
        <v>86</v>
      </c>
      <c r="AY174" s="17" t="s">
        <v>122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84</v>
      </c>
      <c r="BK174" s="228">
        <f>ROUND(I174*H174,2)</f>
        <v>0</v>
      </c>
      <c r="BL174" s="17" t="s">
        <v>128</v>
      </c>
      <c r="BM174" s="227" t="s">
        <v>217</v>
      </c>
    </row>
    <row r="175" s="13" customFormat="1">
      <c r="A175" s="13"/>
      <c r="B175" s="229"/>
      <c r="C175" s="230"/>
      <c r="D175" s="231" t="s">
        <v>130</v>
      </c>
      <c r="E175" s="232" t="s">
        <v>1</v>
      </c>
      <c r="F175" s="233" t="s">
        <v>167</v>
      </c>
      <c r="G175" s="230"/>
      <c r="H175" s="234">
        <v>9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130</v>
      </c>
      <c r="AU175" s="240" t="s">
        <v>86</v>
      </c>
      <c r="AV175" s="13" t="s">
        <v>86</v>
      </c>
      <c r="AW175" s="13" t="s">
        <v>32</v>
      </c>
      <c r="AX175" s="13" t="s">
        <v>84</v>
      </c>
      <c r="AY175" s="240" t="s">
        <v>122</v>
      </c>
    </row>
    <row r="176" s="2" customFormat="1" ht="49.05" customHeight="1">
      <c r="A176" s="38"/>
      <c r="B176" s="39"/>
      <c r="C176" s="215" t="s">
        <v>218</v>
      </c>
      <c r="D176" s="215" t="s">
        <v>124</v>
      </c>
      <c r="E176" s="216" t="s">
        <v>219</v>
      </c>
      <c r="F176" s="217" t="s">
        <v>220</v>
      </c>
      <c r="G176" s="218" t="s">
        <v>221</v>
      </c>
      <c r="H176" s="219">
        <v>8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41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0.20499999999999999</v>
      </c>
      <c r="T176" s="226">
        <f>S176*H176</f>
        <v>1.6399999999999999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128</v>
      </c>
      <c r="AT176" s="227" t="s">
        <v>124</v>
      </c>
      <c r="AU176" s="227" t="s">
        <v>86</v>
      </c>
      <c r="AY176" s="17" t="s">
        <v>122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84</v>
      </c>
      <c r="BK176" s="228">
        <f>ROUND(I176*H176,2)</f>
        <v>0</v>
      </c>
      <c r="BL176" s="17" t="s">
        <v>128</v>
      </c>
      <c r="BM176" s="227" t="s">
        <v>222</v>
      </c>
    </row>
    <row r="177" s="13" customFormat="1">
      <c r="A177" s="13"/>
      <c r="B177" s="229"/>
      <c r="C177" s="230"/>
      <c r="D177" s="231" t="s">
        <v>130</v>
      </c>
      <c r="E177" s="232" t="s">
        <v>1</v>
      </c>
      <c r="F177" s="233" t="s">
        <v>163</v>
      </c>
      <c r="G177" s="230"/>
      <c r="H177" s="234">
        <v>8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130</v>
      </c>
      <c r="AU177" s="240" t="s">
        <v>86</v>
      </c>
      <c r="AV177" s="13" t="s">
        <v>86</v>
      </c>
      <c r="AW177" s="13" t="s">
        <v>32</v>
      </c>
      <c r="AX177" s="13" t="s">
        <v>84</v>
      </c>
      <c r="AY177" s="240" t="s">
        <v>122</v>
      </c>
    </row>
    <row r="178" s="2" customFormat="1" ht="37.8" customHeight="1">
      <c r="A178" s="38"/>
      <c r="B178" s="39"/>
      <c r="C178" s="215" t="s">
        <v>223</v>
      </c>
      <c r="D178" s="215" t="s">
        <v>124</v>
      </c>
      <c r="E178" s="216" t="s">
        <v>224</v>
      </c>
      <c r="F178" s="217" t="s">
        <v>225</v>
      </c>
      <c r="G178" s="218" t="s">
        <v>221</v>
      </c>
      <c r="H178" s="219">
        <v>2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41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0.040000000000000001</v>
      </c>
      <c r="T178" s="226">
        <f>S178*H178</f>
        <v>0.080000000000000002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128</v>
      </c>
      <c r="AT178" s="227" t="s">
        <v>124</v>
      </c>
      <c r="AU178" s="227" t="s">
        <v>86</v>
      </c>
      <c r="AY178" s="17" t="s">
        <v>122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84</v>
      </c>
      <c r="BK178" s="228">
        <f>ROUND(I178*H178,2)</f>
        <v>0</v>
      </c>
      <c r="BL178" s="17" t="s">
        <v>128</v>
      </c>
      <c r="BM178" s="227" t="s">
        <v>226</v>
      </c>
    </row>
    <row r="179" s="13" customFormat="1">
      <c r="A179" s="13"/>
      <c r="B179" s="229"/>
      <c r="C179" s="230"/>
      <c r="D179" s="231" t="s">
        <v>130</v>
      </c>
      <c r="E179" s="232" t="s">
        <v>1</v>
      </c>
      <c r="F179" s="233" t="s">
        <v>86</v>
      </c>
      <c r="G179" s="230"/>
      <c r="H179" s="234">
        <v>2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130</v>
      </c>
      <c r="AU179" s="240" t="s">
        <v>86</v>
      </c>
      <c r="AV179" s="13" t="s">
        <v>86</v>
      </c>
      <c r="AW179" s="13" t="s">
        <v>32</v>
      </c>
      <c r="AX179" s="13" t="s">
        <v>84</v>
      </c>
      <c r="AY179" s="240" t="s">
        <v>122</v>
      </c>
    </row>
    <row r="180" s="2" customFormat="1" ht="55.5" customHeight="1">
      <c r="A180" s="38"/>
      <c r="B180" s="39"/>
      <c r="C180" s="215" t="s">
        <v>7</v>
      </c>
      <c r="D180" s="215" t="s">
        <v>124</v>
      </c>
      <c r="E180" s="216" t="s">
        <v>227</v>
      </c>
      <c r="F180" s="217" t="s">
        <v>228</v>
      </c>
      <c r="G180" s="218" t="s">
        <v>127</v>
      </c>
      <c r="H180" s="219">
        <v>1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41</v>
      </c>
      <c r="O180" s="91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128</v>
      </c>
      <c r="AT180" s="227" t="s">
        <v>124</v>
      </c>
      <c r="AU180" s="227" t="s">
        <v>86</v>
      </c>
      <c r="AY180" s="17" t="s">
        <v>122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84</v>
      </c>
      <c r="BK180" s="228">
        <f>ROUND(I180*H180,2)</f>
        <v>0</v>
      </c>
      <c r="BL180" s="17" t="s">
        <v>128</v>
      </c>
      <c r="BM180" s="227" t="s">
        <v>229</v>
      </c>
    </row>
    <row r="181" s="14" customFormat="1">
      <c r="A181" s="14"/>
      <c r="B181" s="241"/>
      <c r="C181" s="242"/>
      <c r="D181" s="231" t="s">
        <v>130</v>
      </c>
      <c r="E181" s="243" t="s">
        <v>1</v>
      </c>
      <c r="F181" s="244" t="s">
        <v>230</v>
      </c>
      <c r="G181" s="242"/>
      <c r="H181" s="243" t="s">
        <v>1</v>
      </c>
      <c r="I181" s="245"/>
      <c r="J181" s="242"/>
      <c r="K181" s="242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130</v>
      </c>
      <c r="AU181" s="250" t="s">
        <v>86</v>
      </c>
      <c r="AV181" s="14" t="s">
        <v>84</v>
      </c>
      <c r="AW181" s="14" t="s">
        <v>32</v>
      </c>
      <c r="AX181" s="14" t="s">
        <v>76</v>
      </c>
      <c r="AY181" s="250" t="s">
        <v>122</v>
      </c>
    </row>
    <row r="182" s="13" customFormat="1">
      <c r="A182" s="13"/>
      <c r="B182" s="229"/>
      <c r="C182" s="230"/>
      <c r="D182" s="231" t="s">
        <v>130</v>
      </c>
      <c r="E182" s="232" t="s">
        <v>1</v>
      </c>
      <c r="F182" s="233" t="s">
        <v>231</v>
      </c>
      <c r="G182" s="230"/>
      <c r="H182" s="234">
        <v>1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130</v>
      </c>
      <c r="AU182" s="240" t="s">
        <v>86</v>
      </c>
      <c r="AV182" s="13" t="s">
        <v>86</v>
      </c>
      <c r="AW182" s="13" t="s">
        <v>32</v>
      </c>
      <c r="AX182" s="13" t="s">
        <v>84</v>
      </c>
      <c r="AY182" s="240" t="s">
        <v>122</v>
      </c>
    </row>
    <row r="183" s="2" customFormat="1" ht="78" customHeight="1">
      <c r="A183" s="38"/>
      <c r="B183" s="39"/>
      <c r="C183" s="215" t="s">
        <v>232</v>
      </c>
      <c r="D183" s="215" t="s">
        <v>124</v>
      </c>
      <c r="E183" s="216" t="s">
        <v>233</v>
      </c>
      <c r="F183" s="217" t="s">
        <v>234</v>
      </c>
      <c r="G183" s="218" t="s">
        <v>221</v>
      </c>
      <c r="H183" s="219">
        <v>20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41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0.035000000000000003</v>
      </c>
      <c r="T183" s="226">
        <f>S183*H183</f>
        <v>0.70000000000000007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128</v>
      </c>
      <c r="AT183" s="227" t="s">
        <v>124</v>
      </c>
      <c r="AU183" s="227" t="s">
        <v>86</v>
      </c>
      <c r="AY183" s="17" t="s">
        <v>122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84</v>
      </c>
      <c r="BK183" s="228">
        <f>ROUND(I183*H183,2)</f>
        <v>0</v>
      </c>
      <c r="BL183" s="17" t="s">
        <v>128</v>
      </c>
      <c r="BM183" s="227" t="s">
        <v>235</v>
      </c>
    </row>
    <row r="184" s="14" customFormat="1">
      <c r="A184" s="14"/>
      <c r="B184" s="241"/>
      <c r="C184" s="242"/>
      <c r="D184" s="231" t="s">
        <v>130</v>
      </c>
      <c r="E184" s="243" t="s">
        <v>1</v>
      </c>
      <c r="F184" s="244" t="s">
        <v>236</v>
      </c>
      <c r="G184" s="242"/>
      <c r="H184" s="243" t="s">
        <v>1</v>
      </c>
      <c r="I184" s="245"/>
      <c r="J184" s="242"/>
      <c r="K184" s="242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130</v>
      </c>
      <c r="AU184" s="250" t="s">
        <v>86</v>
      </c>
      <c r="AV184" s="14" t="s">
        <v>84</v>
      </c>
      <c r="AW184" s="14" t="s">
        <v>32</v>
      </c>
      <c r="AX184" s="14" t="s">
        <v>76</v>
      </c>
      <c r="AY184" s="250" t="s">
        <v>122</v>
      </c>
    </row>
    <row r="185" s="13" customFormat="1">
      <c r="A185" s="13"/>
      <c r="B185" s="229"/>
      <c r="C185" s="230"/>
      <c r="D185" s="231" t="s">
        <v>130</v>
      </c>
      <c r="E185" s="232" t="s">
        <v>1</v>
      </c>
      <c r="F185" s="233" t="s">
        <v>223</v>
      </c>
      <c r="G185" s="230"/>
      <c r="H185" s="234">
        <v>20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130</v>
      </c>
      <c r="AU185" s="240" t="s">
        <v>86</v>
      </c>
      <c r="AV185" s="13" t="s">
        <v>86</v>
      </c>
      <c r="AW185" s="13" t="s">
        <v>32</v>
      </c>
      <c r="AX185" s="13" t="s">
        <v>84</v>
      </c>
      <c r="AY185" s="240" t="s">
        <v>122</v>
      </c>
    </row>
    <row r="186" s="2" customFormat="1" ht="66.75" customHeight="1">
      <c r="A186" s="38"/>
      <c r="B186" s="39"/>
      <c r="C186" s="215" t="s">
        <v>237</v>
      </c>
      <c r="D186" s="215" t="s">
        <v>124</v>
      </c>
      <c r="E186" s="216" t="s">
        <v>238</v>
      </c>
      <c r="F186" s="217" t="s">
        <v>239</v>
      </c>
      <c r="G186" s="218" t="s">
        <v>221</v>
      </c>
      <c r="H186" s="219">
        <v>2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41</v>
      </c>
      <c r="O186" s="91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128</v>
      </c>
      <c r="AT186" s="227" t="s">
        <v>124</v>
      </c>
      <c r="AU186" s="227" t="s">
        <v>86</v>
      </c>
      <c r="AY186" s="17" t="s">
        <v>122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84</v>
      </c>
      <c r="BK186" s="228">
        <f>ROUND(I186*H186,2)</f>
        <v>0</v>
      </c>
      <c r="BL186" s="17" t="s">
        <v>128</v>
      </c>
      <c r="BM186" s="227" t="s">
        <v>240</v>
      </c>
    </row>
    <row r="187" s="13" customFormat="1">
      <c r="A187" s="13"/>
      <c r="B187" s="229"/>
      <c r="C187" s="230"/>
      <c r="D187" s="231" t="s">
        <v>130</v>
      </c>
      <c r="E187" s="232" t="s">
        <v>1</v>
      </c>
      <c r="F187" s="233" t="s">
        <v>86</v>
      </c>
      <c r="G187" s="230"/>
      <c r="H187" s="234">
        <v>2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130</v>
      </c>
      <c r="AU187" s="240" t="s">
        <v>86</v>
      </c>
      <c r="AV187" s="13" t="s">
        <v>86</v>
      </c>
      <c r="AW187" s="13" t="s">
        <v>32</v>
      </c>
      <c r="AX187" s="13" t="s">
        <v>84</v>
      </c>
      <c r="AY187" s="240" t="s">
        <v>122</v>
      </c>
    </row>
    <row r="188" s="2" customFormat="1" ht="66.75" customHeight="1">
      <c r="A188" s="38"/>
      <c r="B188" s="39"/>
      <c r="C188" s="215" t="s">
        <v>241</v>
      </c>
      <c r="D188" s="215" t="s">
        <v>124</v>
      </c>
      <c r="E188" s="216" t="s">
        <v>242</v>
      </c>
      <c r="F188" s="217" t="s">
        <v>243</v>
      </c>
      <c r="G188" s="218" t="s">
        <v>221</v>
      </c>
      <c r="H188" s="219">
        <v>8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41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128</v>
      </c>
      <c r="AT188" s="227" t="s">
        <v>124</v>
      </c>
      <c r="AU188" s="227" t="s">
        <v>86</v>
      </c>
      <c r="AY188" s="17" t="s">
        <v>122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84</v>
      </c>
      <c r="BK188" s="228">
        <f>ROUND(I188*H188,2)</f>
        <v>0</v>
      </c>
      <c r="BL188" s="17" t="s">
        <v>128</v>
      </c>
      <c r="BM188" s="227" t="s">
        <v>244</v>
      </c>
    </row>
    <row r="189" s="13" customFormat="1">
      <c r="A189" s="13"/>
      <c r="B189" s="229"/>
      <c r="C189" s="230"/>
      <c r="D189" s="231" t="s">
        <v>130</v>
      </c>
      <c r="E189" s="232" t="s">
        <v>1</v>
      </c>
      <c r="F189" s="233" t="s">
        <v>163</v>
      </c>
      <c r="G189" s="230"/>
      <c r="H189" s="234">
        <v>8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130</v>
      </c>
      <c r="AU189" s="240" t="s">
        <v>86</v>
      </c>
      <c r="AV189" s="13" t="s">
        <v>86</v>
      </c>
      <c r="AW189" s="13" t="s">
        <v>32</v>
      </c>
      <c r="AX189" s="13" t="s">
        <v>84</v>
      </c>
      <c r="AY189" s="240" t="s">
        <v>122</v>
      </c>
    </row>
    <row r="190" s="2" customFormat="1" ht="55.5" customHeight="1">
      <c r="A190" s="38"/>
      <c r="B190" s="39"/>
      <c r="C190" s="215" t="s">
        <v>245</v>
      </c>
      <c r="D190" s="215" t="s">
        <v>124</v>
      </c>
      <c r="E190" s="216" t="s">
        <v>246</v>
      </c>
      <c r="F190" s="217" t="s">
        <v>247</v>
      </c>
      <c r="G190" s="218" t="s">
        <v>188</v>
      </c>
      <c r="H190" s="219">
        <v>9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41</v>
      </c>
      <c r="O190" s="91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128</v>
      </c>
      <c r="AT190" s="227" t="s">
        <v>124</v>
      </c>
      <c r="AU190" s="227" t="s">
        <v>86</v>
      </c>
      <c r="AY190" s="17" t="s">
        <v>122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84</v>
      </c>
      <c r="BK190" s="228">
        <f>ROUND(I190*H190,2)</f>
        <v>0</v>
      </c>
      <c r="BL190" s="17" t="s">
        <v>128</v>
      </c>
      <c r="BM190" s="227" t="s">
        <v>248</v>
      </c>
    </row>
    <row r="191" s="13" customFormat="1">
      <c r="A191" s="13"/>
      <c r="B191" s="229"/>
      <c r="C191" s="230"/>
      <c r="D191" s="231" t="s">
        <v>130</v>
      </c>
      <c r="E191" s="232" t="s">
        <v>1</v>
      </c>
      <c r="F191" s="233" t="s">
        <v>167</v>
      </c>
      <c r="G191" s="230"/>
      <c r="H191" s="234">
        <v>9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130</v>
      </c>
      <c r="AU191" s="240" t="s">
        <v>86</v>
      </c>
      <c r="AV191" s="13" t="s">
        <v>86</v>
      </c>
      <c r="AW191" s="13" t="s">
        <v>32</v>
      </c>
      <c r="AX191" s="13" t="s">
        <v>84</v>
      </c>
      <c r="AY191" s="240" t="s">
        <v>122</v>
      </c>
    </row>
    <row r="192" s="12" customFormat="1" ht="22.8" customHeight="1">
      <c r="A192" s="12"/>
      <c r="B192" s="199"/>
      <c r="C192" s="200"/>
      <c r="D192" s="201" t="s">
        <v>75</v>
      </c>
      <c r="E192" s="213" t="s">
        <v>214</v>
      </c>
      <c r="F192" s="213" t="s">
        <v>249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SUM(P193:P235)</f>
        <v>0</v>
      </c>
      <c r="Q192" s="207"/>
      <c r="R192" s="208">
        <f>SUM(R193:R235)</f>
        <v>0.02162</v>
      </c>
      <c r="S192" s="207"/>
      <c r="T192" s="209">
        <f>SUM(T193:T235)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84</v>
      </c>
      <c r="AT192" s="211" t="s">
        <v>75</v>
      </c>
      <c r="AU192" s="211" t="s">
        <v>84</v>
      </c>
      <c r="AY192" s="210" t="s">
        <v>122</v>
      </c>
      <c r="BK192" s="212">
        <f>SUM(BK193:BK235)</f>
        <v>0</v>
      </c>
    </row>
    <row r="193" s="2" customFormat="1" ht="37.8" customHeight="1">
      <c r="A193" s="38"/>
      <c r="B193" s="39"/>
      <c r="C193" s="215" t="s">
        <v>250</v>
      </c>
      <c r="D193" s="215" t="s">
        <v>124</v>
      </c>
      <c r="E193" s="216" t="s">
        <v>198</v>
      </c>
      <c r="F193" s="217" t="s">
        <v>199</v>
      </c>
      <c r="G193" s="218" t="s">
        <v>127</v>
      </c>
      <c r="H193" s="219">
        <v>34.5</v>
      </c>
      <c r="I193" s="220"/>
      <c r="J193" s="221">
        <f>ROUND(I193*H193,2)</f>
        <v>0</v>
      </c>
      <c r="K193" s="222"/>
      <c r="L193" s="44"/>
      <c r="M193" s="223" t="s">
        <v>1</v>
      </c>
      <c r="N193" s="224" t="s">
        <v>41</v>
      </c>
      <c r="O193" s="91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128</v>
      </c>
      <c r="AT193" s="227" t="s">
        <v>124</v>
      </c>
      <c r="AU193" s="227" t="s">
        <v>86</v>
      </c>
      <c r="AY193" s="17" t="s">
        <v>122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84</v>
      </c>
      <c r="BK193" s="228">
        <f>ROUND(I193*H193,2)</f>
        <v>0</v>
      </c>
      <c r="BL193" s="17" t="s">
        <v>128</v>
      </c>
      <c r="BM193" s="227" t="s">
        <v>251</v>
      </c>
    </row>
    <row r="194" s="14" customFormat="1">
      <c r="A194" s="14"/>
      <c r="B194" s="241"/>
      <c r="C194" s="242"/>
      <c r="D194" s="231" t="s">
        <v>130</v>
      </c>
      <c r="E194" s="243" t="s">
        <v>1</v>
      </c>
      <c r="F194" s="244" t="s">
        <v>252</v>
      </c>
      <c r="G194" s="242"/>
      <c r="H194" s="243" t="s">
        <v>1</v>
      </c>
      <c r="I194" s="245"/>
      <c r="J194" s="242"/>
      <c r="K194" s="242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130</v>
      </c>
      <c r="AU194" s="250" t="s">
        <v>86</v>
      </c>
      <c r="AV194" s="14" t="s">
        <v>84</v>
      </c>
      <c r="AW194" s="14" t="s">
        <v>32</v>
      </c>
      <c r="AX194" s="14" t="s">
        <v>76</v>
      </c>
      <c r="AY194" s="250" t="s">
        <v>122</v>
      </c>
    </row>
    <row r="195" s="13" customFormat="1">
      <c r="A195" s="13"/>
      <c r="B195" s="229"/>
      <c r="C195" s="230"/>
      <c r="D195" s="231" t="s">
        <v>130</v>
      </c>
      <c r="E195" s="232" t="s">
        <v>1</v>
      </c>
      <c r="F195" s="233" t="s">
        <v>253</v>
      </c>
      <c r="G195" s="230"/>
      <c r="H195" s="234">
        <v>34.5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130</v>
      </c>
      <c r="AU195" s="240" t="s">
        <v>86</v>
      </c>
      <c r="AV195" s="13" t="s">
        <v>86</v>
      </c>
      <c r="AW195" s="13" t="s">
        <v>32</v>
      </c>
      <c r="AX195" s="13" t="s">
        <v>84</v>
      </c>
      <c r="AY195" s="240" t="s">
        <v>122</v>
      </c>
    </row>
    <row r="196" s="2" customFormat="1" ht="24.15" customHeight="1">
      <c r="A196" s="38"/>
      <c r="B196" s="39"/>
      <c r="C196" s="215" t="s">
        <v>254</v>
      </c>
      <c r="D196" s="215" t="s">
        <v>124</v>
      </c>
      <c r="E196" s="216" t="s">
        <v>255</v>
      </c>
      <c r="F196" s="217" t="s">
        <v>256</v>
      </c>
      <c r="G196" s="218" t="s">
        <v>127</v>
      </c>
      <c r="H196" s="219">
        <v>34.5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41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128</v>
      </c>
      <c r="AT196" s="227" t="s">
        <v>124</v>
      </c>
      <c r="AU196" s="227" t="s">
        <v>86</v>
      </c>
      <c r="AY196" s="17" t="s">
        <v>122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84</v>
      </c>
      <c r="BK196" s="228">
        <f>ROUND(I196*H196,2)</f>
        <v>0</v>
      </c>
      <c r="BL196" s="17" t="s">
        <v>128</v>
      </c>
      <c r="BM196" s="227" t="s">
        <v>257</v>
      </c>
    </row>
    <row r="197" s="14" customFormat="1">
      <c r="A197" s="14"/>
      <c r="B197" s="241"/>
      <c r="C197" s="242"/>
      <c r="D197" s="231" t="s">
        <v>130</v>
      </c>
      <c r="E197" s="243" t="s">
        <v>1</v>
      </c>
      <c r="F197" s="244" t="s">
        <v>258</v>
      </c>
      <c r="G197" s="242"/>
      <c r="H197" s="243" t="s">
        <v>1</v>
      </c>
      <c r="I197" s="245"/>
      <c r="J197" s="242"/>
      <c r="K197" s="242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130</v>
      </c>
      <c r="AU197" s="250" t="s">
        <v>86</v>
      </c>
      <c r="AV197" s="14" t="s">
        <v>84</v>
      </c>
      <c r="AW197" s="14" t="s">
        <v>32</v>
      </c>
      <c r="AX197" s="14" t="s">
        <v>76</v>
      </c>
      <c r="AY197" s="250" t="s">
        <v>122</v>
      </c>
    </row>
    <row r="198" s="13" customFormat="1">
      <c r="A198" s="13"/>
      <c r="B198" s="229"/>
      <c r="C198" s="230"/>
      <c r="D198" s="231" t="s">
        <v>130</v>
      </c>
      <c r="E198" s="232" t="s">
        <v>1</v>
      </c>
      <c r="F198" s="233" t="s">
        <v>259</v>
      </c>
      <c r="G198" s="230"/>
      <c r="H198" s="234">
        <v>34.5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130</v>
      </c>
      <c r="AU198" s="240" t="s">
        <v>86</v>
      </c>
      <c r="AV198" s="13" t="s">
        <v>86</v>
      </c>
      <c r="AW198" s="13" t="s">
        <v>32</v>
      </c>
      <c r="AX198" s="13" t="s">
        <v>84</v>
      </c>
      <c r="AY198" s="240" t="s">
        <v>122</v>
      </c>
    </row>
    <row r="199" s="2" customFormat="1" ht="55.5" customHeight="1">
      <c r="A199" s="38"/>
      <c r="B199" s="39"/>
      <c r="C199" s="215" t="s">
        <v>260</v>
      </c>
      <c r="D199" s="215" t="s">
        <v>124</v>
      </c>
      <c r="E199" s="216" t="s">
        <v>261</v>
      </c>
      <c r="F199" s="217" t="s">
        <v>262</v>
      </c>
      <c r="G199" s="218" t="s">
        <v>188</v>
      </c>
      <c r="H199" s="219">
        <v>230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41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128</v>
      </c>
      <c r="AT199" s="227" t="s">
        <v>124</v>
      </c>
      <c r="AU199" s="227" t="s">
        <v>86</v>
      </c>
      <c r="AY199" s="17" t="s">
        <v>122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84</v>
      </c>
      <c r="BK199" s="228">
        <f>ROUND(I199*H199,2)</f>
        <v>0</v>
      </c>
      <c r="BL199" s="17" t="s">
        <v>128</v>
      </c>
      <c r="BM199" s="227" t="s">
        <v>263</v>
      </c>
    </row>
    <row r="200" s="13" customFormat="1">
      <c r="A200" s="13"/>
      <c r="B200" s="229"/>
      <c r="C200" s="230"/>
      <c r="D200" s="231" t="s">
        <v>130</v>
      </c>
      <c r="E200" s="232" t="s">
        <v>1</v>
      </c>
      <c r="F200" s="233" t="s">
        <v>264</v>
      </c>
      <c r="G200" s="230"/>
      <c r="H200" s="234">
        <v>230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130</v>
      </c>
      <c r="AU200" s="240" t="s">
        <v>86</v>
      </c>
      <c r="AV200" s="13" t="s">
        <v>86</v>
      </c>
      <c r="AW200" s="13" t="s">
        <v>32</v>
      </c>
      <c r="AX200" s="13" t="s">
        <v>84</v>
      </c>
      <c r="AY200" s="240" t="s">
        <v>122</v>
      </c>
    </row>
    <row r="201" s="2" customFormat="1" ht="37.8" customHeight="1">
      <c r="A201" s="38"/>
      <c r="B201" s="39"/>
      <c r="C201" s="215" t="s">
        <v>265</v>
      </c>
      <c r="D201" s="215" t="s">
        <v>124</v>
      </c>
      <c r="E201" s="216" t="s">
        <v>266</v>
      </c>
      <c r="F201" s="217" t="s">
        <v>267</v>
      </c>
      <c r="G201" s="218" t="s">
        <v>188</v>
      </c>
      <c r="H201" s="219">
        <v>230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41</v>
      </c>
      <c r="O201" s="91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128</v>
      </c>
      <c r="AT201" s="227" t="s">
        <v>124</v>
      </c>
      <c r="AU201" s="227" t="s">
        <v>86</v>
      </c>
      <c r="AY201" s="17" t="s">
        <v>122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84</v>
      </c>
      <c r="BK201" s="228">
        <f>ROUND(I201*H201,2)</f>
        <v>0</v>
      </c>
      <c r="BL201" s="17" t="s">
        <v>128</v>
      </c>
      <c r="BM201" s="227" t="s">
        <v>268</v>
      </c>
    </row>
    <row r="202" s="13" customFormat="1">
      <c r="A202" s="13"/>
      <c r="B202" s="229"/>
      <c r="C202" s="230"/>
      <c r="D202" s="231" t="s">
        <v>130</v>
      </c>
      <c r="E202" s="232" t="s">
        <v>1</v>
      </c>
      <c r="F202" s="233" t="s">
        <v>264</v>
      </c>
      <c r="G202" s="230"/>
      <c r="H202" s="234">
        <v>230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130</v>
      </c>
      <c r="AU202" s="240" t="s">
        <v>86</v>
      </c>
      <c r="AV202" s="13" t="s">
        <v>86</v>
      </c>
      <c r="AW202" s="13" t="s">
        <v>32</v>
      </c>
      <c r="AX202" s="13" t="s">
        <v>84</v>
      </c>
      <c r="AY202" s="240" t="s">
        <v>122</v>
      </c>
    </row>
    <row r="203" s="2" customFormat="1" ht="37.8" customHeight="1">
      <c r="A203" s="38"/>
      <c r="B203" s="39"/>
      <c r="C203" s="215" t="s">
        <v>269</v>
      </c>
      <c r="D203" s="215" t="s">
        <v>124</v>
      </c>
      <c r="E203" s="216" t="s">
        <v>270</v>
      </c>
      <c r="F203" s="217" t="s">
        <v>271</v>
      </c>
      <c r="G203" s="218" t="s">
        <v>188</v>
      </c>
      <c r="H203" s="219">
        <v>230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41</v>
      </c>
      <c r="O203" s="91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128</v>
      </c>
      <c r="AT203" s="227" t="s">
        <v>124</v>
      </c>
      <c r="AU203" s="227" t="s">
        <v>86</v>
      </c>
      <c r="AY203" s="17" t="s">
        <v>122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84</v>
      </c>
      <c r="BK203" s="228">
        <f>ROUND(I203*H203,2)</f>
        <v>0</v>
      </c>
      <c r="BL203" s="17" t="s">
        <v>128</v>
      </c>
      <c r="BM203" s="227" t="s">
        <v>272</v>
      </c>
    </row>
    <row r="204" s="13" customFormat="1">
      <c r="A204" s="13"/>
      <c r="B204" s="229"/>
      <c r="C204" s="230"/>
      <c r="D204" s="231" t="s">
        <v>130</v>
      </c>
      <c r="E204" s="232" t="s">
        <v>1</v>
      </c>
      <c r="F204" s="233" t="s">
        <v>264</v>
      </c>
      <c r="G204" s="230"/>
      <c r="H204" s="234">
        <v>230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130</v>
      </c>
      <c r="AU204" s="240" t="s">
        <v>86</v>
      </c>
      <c r="AV204" s="13" t="s">
        <v>86</v>
      </c>
      <c r="AW204" s="13" t="s">
        <v>32</v>
      </c>
      <c r="AX204" s="13" t="s">
        <v>84</v>
      </c>
      <c r="AY204" s="240" t="s">
        <v>122</v>
      </c>
    </row>
    <row r="205" s="2" customFormat="1" ht="16.5" customHeight="1">
      <c r="A205" s="38"/>
      <c r="B205" s="39"/>
      <c r="C205" s="251" t="s">
        <v>273</v>
      </c>
      <c r="D205" s="251" t="s">
        <v>179</v>
      </c>
      <c r="E205" s="252" t="s">
        <v>274</v>
      </c>
      <c r="F205" s="253" t="s">
        <v>275</v>
      </c>
      <c r="G205" s="254" t="s">
        <v>276</v>
      </c>
      <c r="H205" s="255">
        <v>8.9700000000000006</v>
      </c>
      <c r="I205" s="256"/>
      <c r="J205" s="257">
        <f>ROUND(I205*H205,2)</f>
        <v>0</v>
      </c>
      <c r="K205" s="258"/>
      <c r="L205" s="259"/>
      <c r="M205" s="260" t="s">
        <v>1</v>
      </c>
      <c r="N205" s="261" t="s">
        <v>41</v>
      </c>
      <c r="O205" s="91"/>
      <c r="P205" s="225">
        <f>O205*H205</f>
        <v>0</v>
      </c>
      <c r="Q205" s="225">
        <v>0.001</v>
      </c>
      <c r="R205" s="225">
        <f>Q205*H205</f>
        <v>0.0089700000000000005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163</v>
      </c>
      <c r="AT205" s="227" t="s">
        <v>179</v>
      </c>
      <c r="AU205" s="227" t="s">
        <v>86</v>
      </c>
      <c r="AY205" s="17" t="s">
        <v>122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84</v>
      </c>
      <c r="BK205" s="228">
        <f>ROUND(I205*H205,2)</f>
        <v>0</v>
      </c>
      <c r="BL205" s="17" t="s">
        <v>128</v>
      </c>
      <c r="BM205" s="227" t="s">
        <v>277</v>
      </c>
    </row>
    <row r="206" s="13" customFormat="1">
      <c r="A206" s="13"/>
      <c r="B206" s="229"/>
      <c r="C206" s="230"/>
      <c r="D206" s="231" t="s">
        <v>130</v>
      </c>
      <c r="E206" s="232" t="s">
        <v>1</v>
      </c>
      <c r="F206" s="233" t="s">
        <v>278</v>
      </c>
      <c r="G206" s="230"/>
      <c r="H206" s="234">
        <v>7.4749999999999996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130</v>
      </c>
      <c r="AU206" s="240" t="s">
        <v>86</v>
      </c>
      <c r="AV206" s="13" t="s">
        <v>86</v>
      </c>
      <c r="AW206" s="13" t="s">
        <v>32</v>
      </c>
      <c r="AX206" s="13" t="s">
        <v>84</v>
      </c>
      <c r="AY206" s="240" t="s">
        <v>122</v>
      </c>
    </row>
    <row r="207" s="13" customFormat="1">
      <c r="A207" s="13"/>
      <c r="B207" s="229"/>
      <c r="C207" s="230"/>
      <c r="D207" s="231" t="s">
        <v>130</v>
      </c>
      <c r="E207" s="230"/>
      <c r="F207" s="233" t="s">
        <v>279</v>
      </c>
      <c r="G207" s="230"/>
      <c r="H207" s="234">
        <v>8.9700000000000006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130</v>
      </c>
      <c r="AU207" s="240" t="s">
        <v>86</v>
      </c>
      <c r="AV207" s="13" t="s">
        <v>86</v>
      </c>
      <c r="AW207" s="13" t="s">
        <v>4</v>
      </c>
      <c r="AX207" s="13" t="s">
        <v>84</v>
      </c>
      <c r="AY207" s="240" t="s">
        <v>122</v>
      </c>
    </row>
    <row r="208" s="2" customFormat="1" ht="24.15" customHeight="1">
      <c r="A208" s="38"/>
      <c r="B208" s="39"/>
      <c r="C208" s="215" t="s">
        <v>280</v>
      </c>
      <c r="D208" s="215" t="s">
        <v>124</v>
      </c>
      <c r="E208" s="216" t="s">
        <v>281</v>
      </c>
      <c r="F208" s="217" t="s">
        <v>282</v>
      </c>
      <c r="G208" s="218" t="s">
        <v>188</v>
      </c>
      <c r="H208" s="219">
        <v>460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41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128</v>
      </c>
      <c r="AT208" s="227" t="s">
        <v>124</v>
      </c>
      <c r="AU208" s="227" t="s">
        <v>86</v>
      </c>
      <c r="AY208" s="17" t="s">
        <v>122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84</v>
      </c>
      <c r="BK208" s="228">
        <f>ROUND(I208*H208,2)</f>
        <v>0</v>
      </c>
      <c r="BL208" s="17" t="s">
        <v>128</v>
      </c>
      <c r="BM208" s="227" t="s">
        <v>283</v>
      </c>
    </row>
    <row r="209" s="14" customFormat="1">
      <c r="A209" s="14"/>
      <c r="B209" s="241"/>
      <c r="C209" s="242"/>
      <c r="D209" s="231" t="s">
        <v>130</v>
      </c>
      <c r="E209" s="243" t="s">
        <v>1</v>
      </c>
      <c r="F209" s="244" t="s">
        <v>284</v>
      </c>
      <c r="G209" s="242"/>
      <c r="H209" s="243" t="s">
        <v>1</v>
      </c>
      <c r="I209" s="245"/>
      <c r="J209" s="242"/>
      <c r="K209" s="242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130</v>
      </c>
      <c r="AU209" s="250" t="s">
        <v>86</v>
      </c>
      <c r="AV209" s="14" t="s">
        <v>84</v>
      </c>
      <c r="AW209" s="14" t="s">
        <v>32</v>
      </c>
      <c r="AX209" s="14" t="s">
        <v>76</v>
      </c>
      <c r="AY209" s="250" t="s">
        <v>122</v>
      </c>
    </row>
    <row r="210" s="13" customFormat="1">
      <c r="A210" s="13"/>
      <c r="B210" s="229"/>
      <c r="C210" s="230"/>
      <c r="D210" s="231" t="s">
        <v>130</v>
      </c>
      <c r="E210" s="232" t="s">
        <v>1</v>
      </c>
      <c r="F210" s="233" t="s">
        <v>285</v>
      </c>
      <c r="G210" s="230"/>
      <c r="H210" s="234">
        <v>460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130</v>
      </c>
      <c r="AU210" s="240" t="s">
        <v>86</v>
      </c>
      <c r="AV210" s="13" t="s">
        <v>86</v>
      </c>
      <c r="AW210" s="13" t="s">
        <v>32</v>
      </c>
      <c r="AX210" s="13" t="s">
        <v>84</v>
      </c>
      <c r="AY210" s="240" t="s">
        <v>122</v>
      </c>
    </row>
    <row r="211" s="2" customFormat="1" ht="24.15" customHeight="1">
      <c r="A211" s="38"/>
      <c r="B211" s="39"/>
      <c r="C211" s="215" t="s">
        <v>286</v>
      </c>
      <c r="D211" s="215" t="s">
        <v>124</v>
      </c>
      <c r="E211" s="216" t="s">
        <v>287</v>
      </c>
      <c r="F211" s="217" t="s">
        <v>288</v>
      </c>
      <c r="G211" s="218" t="s">
        <v>188</v>
      </c>
      <c r="H211" s="219">
        <v>460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41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128</v>
      </c>
      <c r="AT211" s="227" t="s">
        <v>124</v>
      </c>
      <c r="AU211" s="227" t="s">
        <v>86</v>
      </c>
      <c r="AY211" s="17" t="s">
        <v>122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84</v>
      </c>
      <c r="BK211" s="228">
        <f>ROUND(I211*H211,2)</f>
        <v>0</v>
      </c>
      <c r="BL211" s="17" t="s">
        <v>128</v>
      </c>
      <c r="BM211" s="227" t="s">
        <v>289</v>
      </c>
    </row>
    <row r="212" s="14" customFormat="1">
      <c r="A212" s="14"/>
      <c r="B212" s="241"/>
      <c r="C212" s="242"/>
      <c r="D212" s="231" t="s">
        <v>130</v>
      </c>
      <c r="E212" s="243" t="s">
        <v>1</v>
      </c>
      <c r="F212" s="244" t="s">
        <v>290</v>
      </c>
      <c r="G212" s="242"/>
      <c r="H212" s="243" t="s">
        <v>1</v>
      </c>
      <c r="I212" s="245"/>
      <c r="J212" s="242"/>
      <c r="K212" s="242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130</v>
      </c>
      <c r="AU212" s="250" t="s">
        <v>86</v>
      </c>
      <c r="AV212" s="14" t="s">
        <v>84</v>
      </c>
      <c r="AW212" s="14" t="s">
        <v>32</v>
      </c>
      <c r="AX212" s="14" t="s">
        <v>76</v>
      </c>
      <c r="AY212" s="250" t="s">
        <v>122</v>
      </c>
    </row>
    <row r="213" s="13" customFormat="1">
      <c r="A213" s="13"/>
      <c r="B213" s="229"/>
      <c r="C213" s="230"/>
      <c r="D213" s="231" t="s">
        <v>130</v>
      </c>
      <c r="E213" s="232" t="s">
        <v>1</v>
      </c>
      <c r="F213" s="233" t="s">
        <v>285</v>
      </c>
      <c r="G213" s="230"/>
      <c r="H213" s="234">
        <v>460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130</v>
      </c>
      <c r="AU213" s="240" t="s">
        <v>86</v>
      </c>
      <c r="AV213" s="13" t="s">
        <v>86</v>
      </c>
      <c r="AW213" s="13" t="s">
        <v>32</v>
      </c>
      <c r="AX213" s="13" t="s">
        <v>84</v>
      </c>
      <c r="AY213" s="240" t="s">
        <v>122</v>
      </c>
    </row>
    <row r="214" s="2" customFormat="1" ht="21.75" customHeight="1">
      <c r="A214" s="38"/>
      <c r="B214" s="39"/>
      <c r="C214" s="215" t="s">
        <v>291</v>
      </c>
      <c r="D214" s="215" t="s">
        <v>124</v>
      </c>
      <c r="E214" s="216" t="s">
        <v>292</v>
      </c>
      <c r="F214" s="217" t="s">
        <v>293</v>
      </c>
      <c r="G214" s="218" t="s">
        <v>188</v>
      </c>
      <c r="H214" s="219">
        <v>460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41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128</v>
      </c>
      <c r="AT214" s="227" t="s">
        <v>124</v>
      </c>
      <c r="AU214" s="227" t="s">
        <v>86</v>
      </c>
      <c r="AY214" s="17" t="s">
        <v>122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84</v>
      </c>
      <c r="BK214" s="228">
        <f>ROUND(I214*H214,2)</f>
        <v>0</v>
      </c>
      <c r="BL214" s="17" t="s">
        <v>128</v>
      </c>
      <c r="BM214" s="227" t="s">
        <v>294</v>
      </c>
    </row>
    <row r="215" s="14" customFormat="1">
      <c r="A215" s="14"/>
      <c r="B215" s="241"/>
      <c r="C215" s="242"/>
      <c r="D215" s="231" t="s">
        <v>130</v>
      </c>
      <c r="E215" s="243" t="s">
        <v>1</v>
      </c>
      <c r="F215" s="244" t="s">
        <v>290</v>
      </c>
      <c r="G215" s="242"/>
      <c r="H215" s="243" t="s">
        <v>1</v>
      </c>
      <c r="I215" s="245"/>
      <c r="J215" s="242"/>
      <c r="K215" s="242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130</v>
      </c>
      <c r="AU215" s="250" t="s">
        <v>86</v>
      </c>
      <c r="AV215" s="14" t="s">
        <v>84</v>
      </c>
      <c r="AW215" s="14" t="s">
        <v>32</v>
      </c>
      <c r="AX215" s="14" t="s">
        <v>76</v>
      </c>
      <c r="AY215" s="250" t="s">
        <v>122</v>
      </c>
    </row>
    <row r="216" s="13" customFormat="1">
      <c r="A216" s="13"/>
      <c r="B216" s="229"/>
      <c r="C216" s="230"/>
      <c r="D216" s="231" t="s">
        <v>130</v>
      </c>
      <c r="E216" s="232" t="s">
        <v>1</v>
      </c>
      <c r="F216" s="233" t="s">
        <v>285</v>
      </c>
      <c r="G216" s="230"/>
      <c r="H216" s="234">
        <v>460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130</v>
      </c>
      <c r="AU216" s="240" t="s">
        <v>86</v>
      </c>
      <c r="AV216" s="13" t="s">
        <v>86</v>
      </c>
      <c r="AW216" s="13" t="s">
        <v>32</v>
      </c>
      <c r="AX216" s="13" t="s">
        <v>84</v>
      </c>
      <c r="AY216" s="240" t="s">
        <v>122</v>
      </c>
    </row>
    <row r="217" s="2" customFormat="1" ht="24.15" customHeight="1">
      <c r="A217" s="38"/>
      <c r="B217" s="39"/>
      <c r="C217" s="215" t="s">
        <v>295</v>
      </c>
      <c r="D217" s="215" t="s">
        <v>124</v>
      </c>
      <c r="E217" s="216" t="s">
        <v>296</v>
      </c>
      <c r="F217" s="217" t="s">
        <v>297</v>
      </c>
      <c r="G217" s="218" t="s">
        <v>188</v>
      </c>
      <c r="H217" s="219">
        <v>690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41</v>
      </c>
      <c r="O217" s="91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128</v>
      </c>
      <c r="AT217" s="227" t="s">
        <v>124</v>
      </c>
      <c r="AU217" s="227" t="s">
        <v>86</v>
      </c>
      <c r="AY217" s="17" t="s">
        <v>122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84</v>
      </c>
      <c r="BK217" s="228">
        <f>ROUND(I217*H217,2)</f>
        <v>0</v>
      </c>
      <c r="BL217" s="17" t="s">
        <v>128</v>
      </c>
      <c r="BM217" s="227" t="s">
        <v>298</v>
      </c>
    </row>
    <row r="218" s="14" customFormat="1">
      <c r="A218" s="14"/>
      <c r="B218" s="241"/>
      <c r="C218" s="242"/>
      <c r="D218" s="231" t="s">
        <v>130</v>
      </c>
      <c r="E218" s="243" t="s">
        <v>1</v>
      </c>
      <c r="F218" s="244" t="s">
        <v>299</v>
      </c>
      <c r="G218" s="242"/>
      <c r="H218" s="243" t="s">
        <v>1</v>
      </c>
      <c r="I218" s="245"/>
      <c r="J218" s="242"/>
      <c r="K218" s="242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130</v>
      </c>
      <c r="AU218" s="250" t="s">
        <v>86</v>
      </c>
      <c r="AV218" s="14" t="s">
        <v>84</v>
      </c>
      <c r="AW218" s="14" t="s">
        <v>32</v>
      </c>
      <c r="AX218" s="14" t="s">
        <v>76</v>
      </c>
      <c r="AY218" s="250" t="s">
        <v>122</v>
      </c>
    </row>
    <row r="219" s="13" customFormat="1">
      <c r="A219" s="13"/>
      <c r="B219" s="229"/>
      <c r="C219" s="230"/>
      <c r="D219" s="231" t="s">
        <v>130</v>
      </c>
      <c r="E219" s="232" t="s">
        <v>1</v>
      </c>
      <c r="F219" s="233" t="s">
        <v>300</v>
      </c>
      <c r="G219" s="230"/>
      <c r="H219" s="234">
        <v>690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130</v>
      </c>
      <c r="AU219" s="240" t="s">
        <v>86</v>
      </c>
      <c r="AV219" s="13" t="s">
        <v>86</v>
      </c>
      <c r="AW219" s="13" t="s">
        <v>32</v>
      </c>
      <c r="AX219" s="13" t="s">
        <v>84</v>
      </c>
      <c r="AY219" s="240" t="s">
        <v>122</v>
      </c>
    </row>
    <row r="220" s="2" customFormat="1" ht="49.05" customHeight="1">
      <c r="A220" s="38"/>
      <c r="B220" s="39"/>
      <c r="C220" s="215" t="s">
        <v>301</v>
      </c>
      <c r="D220" s="215" t="s">
        <v>124</v>
      </c>
      <c r="E220" s="216" t="s">
        <v>302</v>
      </c>
      <c r="F220" s="217" t="s">
        <v>303</v>
      </c>
      <c r="G220" s="218" t="s">
        <v>188</v>
      </c>
      <c r="H220" s="219">
        <v>230</v>
      </c>
      <c r="I220" s="220"/>
      <c r="J220" s="221">
        <f>ROUND(I220*H220,2)</f>
        <v>0</v>
      </c>
      <c r="K220" s="222"/>
      <c r="L220" s="44"/>
      <c r="M220" s="223" t="s">
        <v>1</v>
      </c>
      <c r="N220" s="224" t="s">
        <v>41</v>
      </c>
      <c r="O220" s="91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128</v>
      </c>
      <c r="AT220" s="227" t="s">
        <v>124</v>
      </c>
      <c r="AU220" s="227" t="s">
        <v>86</v>
      </c>
      <c r="AY220" s="17" t="s">
        <v>122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84</v>
      </c>
      <c r="BK220" s="228">
        <f>ROUND(I220*H220,2)</f>
        <v>0</v>
      </c>
      <c r="BL220" s="17" t="s">
        <v>128</v>
      </c>
      <c r="BM220" s="227" t="s">
        <v>304</v>
      </c>
    </row>
    <row r="221" s="13" customFormat="1">
      <c r="A221" s="13"/>
      <c r="B221" s="229"/>
      <c r="C221" s="230"/>
      <c r="D221" s="231" t="s">
        <v>130</v>
      </c>
      <c r="E221" s="232" t="s">
        <v>1</v>
      </c>
      <c r="F221" s="233" t="s">
        <v>264</v>
      </c>
      <c r="G221" s="230"/>
      <c r="H221" s="234">
        <v>230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130</v>
      </c>
      <c r="AU221" s="240" t="s">
        <v>86</v>
      </c>
      <c r="AV221" s="13" t="s">
        <v>86</v>
      </c>
      <c r="AW221" s="13" t="s">
        <v>32</v>
      </c>
      <c r="AX221" s="13" t="s">
        <v>84</v>
      </c>
      <c r="AY221" s="240" t="s">
        <v>122</v>
      </c>
    </row>
    <row r="222" s="2" customFormat="1" ht="24.15" customHeight="1">
      <c r="A222" s="38"/>
      <c r="B222" s="39"/>
      <c r="C222" s="215" t="s">
        <v>305</v>
      </c>
      <c r="D222" s="215" t="s">
        <v>124</v>
      </c>
      <c r="E222" s="216" t="s">
        <v>306</v>
      </c>
      <c r="F222" s="217" t="s">
        <v>307</v>
      </c>
      <c r="G222" s="218" t="s">
        <v>170</v>
      </c>
      <c r="H222" s="219">
        <v>0.012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41</v>
      </c>
      <c r="O222" s="91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128</v>
      </c>
      <c r="AT222" s="227" t="s">
        <v>124</v>
      </c>
      <c r="AU222" s="227" t="s">
        <v>86</v>
      </c>
      <c r="AY222" s="17" t="s">
        <v>122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84</v>
      </c>
      <c r="BK222" s="228">
        <f>ROUND(I222*H222,2)</f>
        <v>0</v>
      </c>
      <c r="BL222" s="17" t="s">
        <v>128</v>
      </c>
      <c r="BM222" s="227" t="s">
        <v>308</v>
      </c>
    </row>
    <row r="223" s="13" customFormat="1">
      <c r="A223" s="13"/>
      <c r="B223" s="229"/>
      <c r="C223" s="230"/>
      <c r="D223" s="231" t="s">
        <v>130</v>
      </c>
      <c r="E223" s="232" t="s">
        <v>1</v>
      </c>
      <c r="F223" s="233" t="s">
        <v>309</v>
      </c>
      <c r="G223" s="230"/>
      <c r="H223" s="234">
        <v>0.012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130</v>
      </c>
      <c r="AU223" s="240" t="s">
        <v>86</v>
      </c>
      <c r="AV223" s="13" t="s">
        <v>86</v>
      </c>
      <c r="AW223" s="13" t="s">
        <v>32</v>
      </c>
      <c r="AX223" s="13" t="s">
        <v>84</v>
      </c>
      <c r="AY223" s="240" t="s">
        <v>122</v>
      </c>
    </row>
    <row r="224" s="2" customFormat="1" ht="16.5" customHeight="1">
      <c r="A224" s="38"/>
      <c r="B224" s="39"/>
      <c r="C224" s="251" t="s">
        <v>310</v>
      </c>
      <c r="D224" s="251" t="s">
        <v>179</v>
      </c>
      <c r="E224" s="252" t="s">
        <v>311</v>
      </c>
      <c r="F224" s="253" t="s">
        <v>312</v>
      </c>
      <c r="G224" s="254" t="s">
        <v>276</v>
      </c>
      <c r="H224" s="255">
        <v>12.65</v>
      </c>
      <c r="I224" s="256"/>
      <c r="J224" s="257">
        <f>ROUND(I224*H224,2)</f>
        <v>0</v>
      </c>
      <c r="K224" s="258"/>
      <c r="L224" s="259"/>
      <c r="M224" s="260" t="s">
        <v>1</v>
      </c>
      <c r="N224" s="261" t="s">
        <v>41</v>
      </c>
      <c r="O224" s="91"/>
      <c r="P224" s="225">
        <f>O224*H224</f>
        <v>0</v>
      </c>
      <c r="Q224" s="225">
        <v>0.001</v>
      </c>
      <c r="R224" s="225">
        <f>Q224*H224</f>
        <v>0.01265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163</v>
      </c>
      <c r="AT224" s="227" t="s">
        <v>179</v>
      </c>
      <c r="AU224" s="227" t="s">
        <v>86</v>
      </c>
      <c r="AY224" s="17" t="s">
        <v>122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84</v>
      </c>
      <c r="BK224" s="228">
        <f>ROUND(I224*H224,2)</f>
        <v>0</v>
      </c>
      <c r="BL224" s="17" t="s">
        <v>128</v>
      </c>
      <c r="BM224" s="227" t="s">
        <v>313</v>
      </c>
    </row>
    <row r="225" s="13" customFormat="1">
      <c r="A225" s="13"/>
      <c r="B225" s="229"/>
      <c r="C225" s="230"/>
      <c r="D225" s="231" t="s">
        <v>130</v>
      </c>
      <c r="E225" s="232" t="s">
        <v>1</v>
      </c>
      <c r="F225" s="233" t="s">
        <v>314</v>
      </c>
      <c r="G225" s="230"/>
      <c r="H225" s="234">
        <v>11.5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130</v>
      </c>
      <c r="AU225" s="240" t="s">
        <v>86</v>
      </c>
      <c r="AV225" s="13" t="s">
        <v>86</v>
      </c>
      <c r="AW225" s="13" t="s">
        <v>32</v>
      </c>
      <c r="AX225" s="13" t="s">
        <v>84</v>
      </c>
      <c r="AY225" s="240" t="s">
        <v>122</v>
      </c>
    </row>
    <row r="226" s="13" customFormat="1">
      <c r="A226" s="13"/>
      <c r="B226" s="229"/>
      <c r="C226" s="230"/>
      <c r="D226" s="231" t="s">
        <v>130</v>
      </c>
      <c r="E226" s="230"/>
      <c r="F226" s="233" t="s">
        <v>315</v>
      </c>
      <c r="G226" s="230"/>
      <c r="H226" s="234">
        <v>12.65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130</v>
      </c>
      <c r="AU226" s="240" t="s">
        <v>86</v>
      </c>
      <c r="AV226" s="13" t="s">
        <v>86</v>
      </c>
      <c r="AW226" s="13" t="s">
        <v>4</v>
      </c>
      <c r="AX226" s="13" t="s">
        <v>84</v>
      </c>
      <c r="AY226" s="240" t="s">
        <v>122</v>
      </c>
    </row>
    <row r="227" s="2" customFormat="1" ht="24.15" customHeight="1">
      <c r="A227" s="38"/>
      <c r="B227" s="39"/>
      <c r="C227" s="215" t="s">
        <v>316</v>
      </c>
      <c r="D227" s="215" t="s">
        <v>124</v>
      </c>
      <c r="E227" s="216" t="s">
        <v>317</v>
      </c>
      <c r="F227" s="217" t="s">
        <v>318</v>
      </c>
      <c r="G227" s="218" t="s">
        <v>188</v>
      </c>
      <c r="H227" s="219">
        <v>1380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41</v>
      </c>
      <c r="O227" s="91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128</v>
      </c>
      <c r="AT227" s="227" t="s">
        <v>124</v>
      </c>
      <c r="AU227" s="227" t="s">
        <v>86</v>
      </c>
      <c r="AY227" s="17" t="s">
        <v>122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84</v>
      </c>
      <c r="BK227" s="228">
        <f>ROUND(I227*H227,2)</f>
        <v>0</v>
      </c>
      <c r="BL227" s="17" t="s">
        <v>128</v>
      </c>
      <c r="BM227" s="227" t="s">
        <v>319</v>
      </c>
    </row>
    <row r="228" s="14" customFormat="1">
      <c r="A228" s="14"/>
      <c r="B228" s="241"/>
      <c r="C228" s="242"/>
      <c r="D228" s="231" t="s">
        <v>130</v>
      </c>
      <c r="E228" s="243" t="s">
        <v>1</v>
      </c>
      <c r="F228" s="244" t="s">
        <v>320</v>
      </c>
      <c r="G228" s="242"/>
      <c r="H228" s="243" t="s">
        <v>1</v>
      </c>
      <c r="I228" s="245"/>
      <c r="J228" s="242"/>
      <c r="K228" s="242"/>
      <c r="L228" s="246"/>
      <c r="M228" s="247"/>
      <c r="N228" s="248"/>
      <c r="O228" s="248"/>
      <c r="P228" s="248"/>
      <c r="Q228" s="248"/>
      <c r="R228" s="248"/>
      <c r="S228" s="248"/>
      <c r="T228" s="24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0" t="s">
        <v>130</v>
      </c>
      <c r="AU228" s="250" t="s">
        <v>86</v>
      </c>
      <c r="AV228" s="14" t="s">
        <v>84</v>
      </c>
      <c r="AW228" s="14" t="s">
        <v>32</v>
      </c>
      <c r="AX228" s="14" t="s">
        <v>76</v>
      </c>
      <c r="AY228" s="250" t="s">
        <v>122</v>
      </c>
    </row>
    <row r="229" s="13" customFormat="1">
      <c r="A229" s="13"/>
      <c r="B229" s="229"/>
      <c r="C229" s="230"/>
      <c r="D229" s="231" t="s">
        <v>130</v>
      </c>
      <c r="E229" s="232" t="s">
        <v>1</v>
      </c>
      <c r="F229" s="233" t="s">
        <v>321</v>
      </c>
      <c r="G229" s="230"/>
      <c r="H229" s="234">
        <v>1380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130</v>
      </c>
      <c r="AU229" s="240" t="s">
        <v>86</v>
      </c>
      <c r="AV229" s="13" t="s">
        <v>86</v>
      </c>
      <c r="AW229" s="13" t="s">
        <v>32</v>
      </c>
      <c r="AX229" s="13" t="s">
        <v>84</v>
      </c>
      <c r="AY229" s="240" t="s">
        <v>122</v>
      </c>
    </row>
    <row r="230" s="2" customFormat="1" ht="21.75" customHeight="1">
      <c r="A230" s="38"/>
      <c r="B230" s="39"/>
      <c r="C230" s="215" t="s">
        <v>322</v>
      </c>
      <c r="D230" s="215" t="s">
        <v>124</v>
      </c>
      <c r="E230" s="216" t="s">
        <v>323</v>
      </c>
      <c r="F230" s="217" t="s">
        <v>324</v>
      </c>
      <c r="G230" s="218" t="s">
        <v>188</v>
      </c>
      <c r="H230" s="219">
        <v>460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41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128</v>
      </c>
      <c r="AT230" s="227" t="s">
        <v>124</v>
      </c>
      <c r="AU230" s="227" t="s">
        <v>86</v>
      </c>
      <c r="AY230" s="17" t="s">
        <v>122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84</v>
      </c>
      <c r="BK230" s="228">
        <f>ROUND(I230*H230,2)</f>
        <v>0</v>
      </c>
      <c r="BL230" s="17" t="s">
        <v>128</v>
      </c>
      <c r="BM230" s="227" t="s">
        <v>325</v>
      </c>
    </row>
    <row r="231" s="14" customFormat="1">
      <c r="A231" s="14"/>
      <c r="B231" s="241"/>
      <c r="C231" s="242"/>
      <c r="D231" s="231" t="s">
        <v>130</v>
      </c>
      <c r="E231" s="243" t="s">
        <v>1</v>
      </c>
      <c r="F231" s="244" t="s">
        <v>290</v>
      </c>
      <c r="G231" s="242"/>
      <c r="H231" s="243" t="s">
        <v>1</v>
      </c>
      <c r="I231" s="245"/>
      <c r="J231" s="242"/>
      <c r="K231" s="242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130</v>
      </c>
      <c r="AU231" s="250" t="s">
        <v>86</v>
      </c>
      <c r="AV231" s="14" t="s">
        <v>84</v>
      </c>
      <c r="AW231" s="14" t="s">
        <v>32</v>
      </c>
      <c r="AX231" s="14" t="s">
        <v>76</v>
      </c>
      <c r="AY231" s="250" t="s">
        <v>122</v>
      </c>
    </row>
    <row r="232" s="13" customFormat="1">
      <c r="A232" s="13"/>
      <c r="B232" s="229"/>
      <c r="C232" s="230"/>
      <c r="D232" s="231" t="s">
        <v>130</v>
      </c>
      <c r="E232" s="232" t="s">
        <v>1</v>
      </c>
      <c r="F232" s="233" t="s">
        <v>285</v>
      </c>
      <c r="G232" s="230"/>
      <c r="H232" s="234">
        <v>460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130</v>
      </c>
      <c r="AU232" s="240" t="s">
        <v>86</v>
      </c>
      <c r="AV232" s="13" t="s">
        <v>86</v>
      </c>
      <c r="AW232" s="13" t="s">
        <v>32</v>
      </c>
      <c r="AX232" s="13" t="s">
        <v>84</v>
      </c>
      <c r="AY232" s="240" t="s">
        <v>122</v>
      </c>
    </row>
    <row r="233" s="2" customFormat="1" ht="21.75" customHeight="1">
      <c r="A233" s="38"/>
      <c r="B233" s="39"/>
      <c r="C233" s="215" t="s">
        <v>326</v>
      </c>
      <c r="D233" s="215" t="s">
        <v>124</v>
      </c>
      <c r="E233" s="216" t="s">
        <v>327</v>
      </c>
      <c r="F233" s="217" t="s">
        <v>328</v>
      </c>
      <c r="G233" s="218" t="s">
        <v>127</v>
      </c>
      <c r="H233" s="219">
        <v>0.68999999999999995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41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128</v>
      </c>
      <c r="AT233" s="227" t="s">
        <v>124</v>
      </c>
      <c r="AU233" s="227" t="s">
        <v>86</v>
      </c>
      <c r="AY233" s="17" t="s">
        <v>122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84</v>
      </c>
      <c r="BK233" s="228">
        <f>ROUND(I233*H233,2)</f>
        <v>0</v>
      </c>
      <c r="BL233" s="17" t="s">
        <v>128</v>
      </c>
      <c r="BM233" s="227" t="s">
        <v>329</v>
      </c>
    </row>
    <row r="234" s="14" customFormat="1">
      <c r="A234" s="14"/>
      <c r="B234" s="241"/>
      <c r="C234" s="242"/>
      <c r="D234" s="231" t="s">
        <v>130</v>
      </c>
      <c r="E234" s="243" t="s">
        <v>1</v>
      </c>
      <c r="F234" s="244" t="s">
        <v>320</v>
      </c>
      <c r="G234" s="242"/>
      <c r="H234" s="243" t="s">
        <v>1</v>
      </c>
      <c r="I234" s="245"/>
      <c r="J234" s="242"/>
      <c r="K234" s="242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130</v>
      </c>
      <c r="AU234" s="250" t="s">
        <v>86</v>
      </c>
      <c r="AV234" s="14" t="s">
        <v>84</v>
      </c>
      <c r="AW234" s="14" t="s">
        <v>32</v>
      </c>
      <c r="AX234" s="14" t="s">
        <v>76</v>
      </c>
      <c r="AY234" s="250" t="s">
        <v>122</v>
      </c>
    </row>
    <row r="235" s="13" customFormat="1">
      <c r="A235" s="13"/>
      <c r="B235" s="229"/>
      <c r="C235" s="230"/>
      <c r="D235" s="231" t="s">
        <v>130</v>
      </c>
      <c r="E235" s="232" t="s">
        <v>1</v>
      </c>
      <c r="F235" s="233" t="s">
        <v>330</v>
      </c>
      <c r="G235" s="230"/>
      <c r="H235" s="234">
        <v>0.68999999999999995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130</v>
      </c>
      <c r="AU235" s="240" t="s">
        <v>86</v>
      </c>
      <c r="AV235" s="13" t="s">
        <v>86</v>
      </c>
      <c r="AW235" s="13" t="s">
        <v>32</v>
      </c>
      <c r="AX235" s="13" t="s">
        <v>84</v>
      </c>
      <c r="AY235" s="240" t="s">
        <v>122</v>
      </c>
    </row>
    <row r="236" s="12" customFormat="1" ht="22.8" customHeight="1">
      <c r="A236" s="12"/>
      <c r="B236" s="199"/>
      <c r="C236" s="200"/>
      <c r="D236" s="201" t="s">
        <v>75</v>
      </c>
      <c r="E236" s="213" t="s">
        <v>86</v>
      </c>
      <c r="F236" s="213" t="s">
        <v>331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SUM(P237:P239)</f>
        <v>0</v>
      </c>
      <c r="Q236" s="207"/>
      <c r="R236" s="208">
        <f>SUM(R237:R239)</f>
        <v>0</v>
      </c>
      <c r="S236" s="207"/>
      <c r="T236" s="209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84</v>
      </c>
      <c r="AT236" s="211" t="s">
        <v>75</v>
      </c>
      <c r="AU236" s="211" t="s">
        <v>84</v>
      </c>
      <c r="AY236" s="210" t="s">
        <v>122</v>
      </c>
      <c r="BK236" s="212">
        <f>SUM(BK237:BK239)</f>
        <v>0</v>
      </c>
    </row>
    <row r="237" s="2" customFormat="1" ht="24.15" customHeight="1">
      <c r="A237" s="38"/>
      <c r="B237" s="39"/>
      <c r="C237" s="215" t="s">
        <v>332</v>
      </c>
      <c r="D237" s="215" t="s">
        <v>124</v>
      </c>
      <c r="E237" s="216" t="s">
        <v>333</v>
      </c>
      <c r="F237" s="217" t="s">
        <v>334</v>
      </c>
      <c r="G237" s="218" t="s">
        <v>127</v>
      </c>
      <c r="H237" s="219">
        <v>0.47999999999999998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41</v>
      </c>
      <c r="O237" s="91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128</v>
      </c>
      <c r="AT237" s="227" t="s">
        <v>124</v>
      </c>
      <c r="AU237" s="227" t="s">
        <v>86</v>
      </c>
      <c r="AY237" s="17" t="s">
        <v>122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84</v>
      </c>
      <c r="BK237" s="228">
        <f>ROUND(I237*H237,2)</f>
        <v>0</v>
      </c>
      <c r="BL237" s="17" t="s">
        <v>128</v>
      </c>
      <c r="BM237" s="227" t="s">
        <v>335</v>
      </c>
    </row>
    <row r="238" s="14" customFormat="1">
      <c r="A238" s="14"/>
      <c r="B238" s="241"/>
      <c r="C238" s="242"/>
      <c r="D238" s="231" t="s">
        <v>130</v>
      </c>
      <c r="E238" s="243" t="s">
        <v>1</v>
      </c>
      <c r="F238" s="244" t="s">
        <v>141</v>
      </c>
      <c r="G238" s="242"/>
      <c r="H238" s="243" t="s">
        <v>1</v>
      </c>
      <c r="I238" s="245"/>
      <c r="J238" s="242"/>
      <c r="K238" s="242"/>
      <c r="L238" s="246"/>
      <c r="M238" s="247"/>
      <c r="N238" s="248"/>
      <c r="O238" s="248"/>
      <c r="P238" s="248"/>
      <c r="Q238" s="248"/>
      <c r="R238" s="248"/>
      <c r="S238" s="248"/>
      <c r="T238" s="24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0" t="s">
        <v>130</v>
      </c>
      <c r="AU238" s="250" t="s">
        <v>86</v>
      </c>
      <c r="AV238" s="14" t="s">
        <v>84</v>
      </c>
      <c r="AW238" s="14" t="s">
        <v>32</v>
      </c>
      <c r="AX238" s="14" t="s">
        <v>76</v>
      </c>
      <c r="AY238" s="250" t="s">
        <v>122</v>
      </c>
    </row>
    <row r="239" s="13" customFormat="1">
      <c r="A239" s="13"/>
      <c r="B239" s="229"/>
      <c r="C239" s="230"/>
      <c r="D239" s="231" t="s">
        <v>130</v>
      </c>
      <c r="E239" s="232" t="s">
        <v>1</v>
      </c>
      <c r="F239" s="233" t="s">
        <v>142</v>
      </c>
      <c r="G239" s="230"/>
      <c r="H239" s="234">
        <v>0.47999999999999998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130</v>
      </c>
      <c r="AU239" s="240" t="s">
        <v>86</v>
      </c>
      <c r="AV239" s="13" t="s">
        <v>86</v>
      </c>
      <c r="AW239" s="13" t="s">
        <v>32</v>
      </c>
      <c r="AX239" s="13" t="s">
        <v>84</v>
      </c>
      <c r="AY239" s="240" t="s">
        <v>122</v>
      </c>
    </row>
    <row r="240" s="12" customFormat="1" ht="22.8" customHeight="1">
      <c r="A240" s="12"/>
      <c r="B240" s="199"/>
      <c r="C240" s="200"/>
      <c r="D240" s="201" t="s">
        <v>75</v>
      </c>
      <c r="E240" s="213" t="s">
        <v>7</v>
      </c>
      <c r="F240" s="213" t="s">
        <v>336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SUM(P241:P245)</f>
        <v>0</v>
      </c>
      <c r="Q240" s="207"/>
      <c r="R240" s="208">
        <f>SUM(R241:R245)</f>
        <v>0.29259999999999997</v>
      </c>
      <c r="S240" s="207"/>
      <c r="T240" s="209">
        <f>SUM(T241:T245)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84</v>
      </c>
      <c r="AT240" s="211" t="s">
        <v>75</v>
      </c>
      <c r="AU240" s="211" t="s">
        <v>84</v>
      </c>
      <c r="AY240" s="210" t="s">
        <v>122</v>
      </c>
      <c r="BK240" s="212">
        <f>SUM(BK241:BK245)</f>
        <v>0</v>
      </c>
    </row>
    <row r="241" s="2" customFormat="1" ht="44.25" customHeight="1">
      <c r="A241" s="38"/>
      <c r="B241" s="39"/>
      <c r="C241" s="215" t="s">
        <v>337</v>
      </c>
      <c r="D241" s="215" t="s">
        <v>124</v>
      </c>
      <c r="E241" s="216" t="s">
        <v>338</v>
      </c>
      <c r="F241" s="217" t="s">
        <v>339</v>
      </c>
      <c r="G241" s="218" t="s">
        <v>188</v>
      </c>
      <c r="H241" s="219">
        <v>522.5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41</v>
      </c>
      <c r="O241" s="91"/>
      <c r="P241" s="225">
        <f>O241*H241</f>
        <v>0</v>
      </c>
      <c r="Q241" s="225">
        <v>0.00013999999999999999</v>
      </c>
      <c r="R241" s="225">
        <f>Q241*H241</f>
        <v>0.073149999999999993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128</v>
      </c>
      <c r="AT241" s="227" t="s">
        <v>124</v>
      </c>
      <c r="AU241" s="227" t="s">
        <v>86</v>
      </c>
      <c r="AY241" s="17" t="s">
        <v>122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84</v>
      </c>
      <c r="BK241" s="228">
        <f>ROUND(I241*H241,2)</f>
        <v>0</v>
      </c>
      <c r="BL241" s="17" t="s">
        <v>128</v>
      </c>
      <c r="BM241" s="227" t="s">
        <v>340</v>
      </c>
    </row>
    <row r="242" s="13" customFormat="1">
      <c r="A242" s="13"/>
      <c r="B242" s="229"/>
      <c r="C242" s="230"/>
      <c r="D242" s="231" t="s">
        <v>130</v>
      </c>
      <c r="E242" s="232" t="s">
        <v>1</v>
      </c>
      <c r="F242" s="233" t="s">
        <v>341</v>
      </c>
      <c r="G242" s="230"/>
      <c r="H242" s="234">
        <v>522.5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130</v>
      </c>
      <c r="AU242" s="240" t="s">
        <v>86</v>
      </c>
      <c r="AV242" s="13" t="s">
        <v>86</v>
      </c>
      <c r="AW242" s="13" t="s">
        <v>32</v>
      </c>
      <c r="AX242" s="13" t="s">
        <v>84</v>
      </c>
      <c r="AY242" s="240" t="s">
        <v>122</v>
      </c>
    </row>
    <row r="243" s="2" customFormat="1" ht="16.5" customHeight="1">
      <c r="A243" s="38"/>
      <c r="B243" s="39"/>
      <c r="C243" s="251" t="s">
        <v>342</v>
      </c>
      <c r="D243" s="251" t="s">
        <v>179</v>
      </c>
      <c r="E243" s="252" t="s">
        <v>343</v>
      </c>
      <c r="F243" s="253" t="s">
        <v>344</v>
      </c>
      <c r="G243" s="254" t="s">
        <v>188</v>
      </c>
      <c r="H243" s="255">
        <v>548.625</v>
      </c>
      <c r="I243" s="256"/>
      <c r="J243" s="257">
        <f>ROUND(I243*H243,2)</f>
        <v>0</v>
      </c>
      <c r="K243" s="258"/>
      <c r="L243" s="259"/>
      <c r="M243" s="260" t="s">
        <v>1</v>
      </c>
      <c r="N243" s="261" t="s">
        <v>41</v>
      </c>
      <c r="O243" s="91"/>
      <c r="P243" s="225">
        <f>O243*H243</f>
        <v>0</v>
      </c>
      <c r="Q243" s="225">
        <v>0.00040000000000000002</v>
      </c>
      <c r="R243" s="225">
        <f>Q243*H243</f>
        <v>0.21945000000000001</v>
      </c>
      <c r="S243" s="225">
        <v>0</v>
      </c>
      <c r="T243" s="22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163</v>
      </c>
      <c r="AT243" s="227" t="s">
        <v>179</v>
      </c>
      <c r="AU243" s="227" t="s">
        <v>86</v>
      </c>
      <c r="AY243" s="17" t="s">
        <v>122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84</v>
      </c>
      <c r="BK243" s="228">
        <f>ROUND(I243*H243,2)</f>
        <v>0</v>
      </c>
      <c r="BL243" s="17" t="s">
        <v>128</v>
      </c>
      <c r="BM243" s="227" t="s">
        <v>345</v>
      </c>
    </row>
    <row r="244" s="13" customFormat="1">
      <c r="A244" s="13"/>
      <c r="B244" s="229"/>
      <c r="C244" s="230"/>
      <c r="D244" s="231" t="s">
        <v>130</v>
      </c>
      <c r="E244" s="232" t="s">
        <v>1</v>
      </c>
      <c r="F244" s="233" t="s">
        <v>346</v>
      </c>
      <c r="G244" s="230"/>
      <c r="H244" s="234">
        <v>522.5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130</v>
      </c>
      <c r="AU244" s="240" t="s">
        <v>86</v>
      </c>
      <c r="AV244" s="13" t="s">
        <v>86</v>
      </c>
      <c r="AW244" s="13" t="s">
        <v>32</v>
      </c>
      <c r="AX244" s="13" t="s">
        <v>84</v>
      </c>
      <c r="AY244" s="240" t="s">
        <v>122</v>
      </c>
    </row>
    <row r="245" s="13" customFormat="1">
      <c r="A245" s="13"/>
      <c r="B245" s="229"/>
      <c r="C245" s="230"/>
      <c r="D245" s="231" t="s">
        <v>130</v>
      </c>
      <c r="E245" s="230"/>
      <c r="F245" s="233" t="s">
        <v>347</v>
      </c>
      <c r="G245" s="230"/>
      <c r="H245" s="234">
        <v>548.625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130</v>
      </c>
      <c r="AU245" s="240" t="s">
        <v>86</v>
      </c>
      <c r="AV245" s="13" t="s">
        <v>86</v>
      </c>
      <c r="AW245" s="13" t="s">
        <v>4</v>
      </c>
      <c r="AX245" s="13" t="s">
        <v>84</v>
      </c>
      <c r="AY245" s="240" t="s">
        <v>122</v>
      </c>
    </row>
    <row r="246" s="12" customFormat="1" ht="22.8" customHeight="1">
      <c r="A246" s="12"/>
      <c r="B246" s="199"/>
      <c r="C246" s="200"/>
      <c r="D246" s="201" t="s">
        <v>75</v>
      </c>
      <c r="E246" s="213" t="s">
        <v>137</v>
      </c>
      <c r="F246" s="213" t="s">
        <v>348</v>
      </c>
      <c r="G246" s="200"/>
      <c r="H246" s="200"/>
      <c r="I246" s="203"/>
      <c r="J246" s="214">
        <f>BK246</f>
        <v>0</v>
      </c>
      <c r="K246" s="200"/>
      <c r="L246" s="205"/>
      <c r="M246" s="206"/>
      <c r="N246" s="207"/>
      <c r="O246" s="207"/>
      <c r="P246" s="208">
        <f>SUM(P247:P250)</f>
        <v>0</v>
      </c>
      <c r="Q246" s="207"/>
      <c r="R246" s="208">
        <f>SUM(R247:R250)</f>
        <v>0.10139999999999999</v>
      </c>
      <c r="S246" s="207"/>
      <c r="T246" s="209">
        <f>SUM(T247:T250)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0" t="s">
        <v>84</v>
      </c>
      <c r="AT246" s="211" t="s">
        <v>75</v>
      </c>
      <c r="AU246" s="211" t="s">
        <v>84</v>
      </c>
      <c r="AY246" s="210" t="s">
        <v>122</v>
      </c>
      <c r="BK246" s="212">
        <f>SUM(BK247:BK250)</f>
        <v>0</v>
      </c>
    </row>
    <row r="247" s="2" customFormat="1" ht="24.15" customHeight="1">
      <c r="A247" s="38"/>
      <c r="B247" s="39"/>
      <c r="C247" s="215" t="s">
        <v>349</v>
      </c>
      <c r="D247" s="215" t="s">
        <v>124</v>
      </c>
      <c r="E247" s="216" t="s">
        <v>350</v>
      </c>
      <c r="F247" s="217" t="s">
        <v>351</v>
      </c>
      <c r="G247" s="218" t="s">
        <v>221</v>
      </c>
      <c r="H247" s="219">
        <v>65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41</v>
      </c>
      <c r="O247" s="91"/>
      <c r="P247" s="225">
        <f>O247*H247</f>
        <v>0</v>
      </c>
      <c r="Q247" s="225">
        <v>0.00147</v>
      </c>
      <c r="R247" s="225">
        <f>Q247*H247</f>
        <v>0.095549999999999996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128</v>
      </c>
      <c r="AT247" s="227" t="s">
        <v>124</v>
      </c>
      <c r="AU247" s="227" t="s">
        <v>86</v>
      </c>
      <c r="AY247" s="17" t="s">
        <v>122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84</v>
      </c>
      <c r="BK247" s="228">
        <f>ROUND(I247*H247,2)</f>
        <v>0</v>
      </c>
      <c r="BL247" s="17" t="s">
        <v>128</v>
      </c>
      <c r="BM247" s="227" t="s">
        <v>352</v>
      </c>
    </row>
    <row r="248" s="13" customFormat="1">
      <c r="A248" s="13"/>
      <c r="B248" s="229"/>
      <c r="C248" s="230"/>
      <c r="D248" s="231" t="s">
        <v>130</v>
      </c>
      <c r="E248" s="232" t="s">
        <v>1</v>
      </c>
      <c r="F248" s="233" t="s">
        <v>353</v>
      </c>
      <c r="G248" s="230"/>
      <c r="H248" s="234">
        <v>65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130</v>
      </c>
      <c r="AU248" s="240" t="s">
        <v>86</v>
      </c>
      <c r="AV248" s="13" t="s">
        <v>86</v>
      </c>
      <c r="AW248" s="13" t="s">
        <v>32</v>
      </c>
      <c r="AX248" s="13" t="s">
        <v>84</v>
      </c>
      <c r="AY248" s="240" t="s">
        <v>122</v>
      </c>
    </row>
    <row r="249" s="2" customFormat="1" ht="33" customHeight="1">
      <c r="A249" s="38"/>
      <c r="B249" s="39"/>
      <c r="C249" s="215" t="s">
        <v>354</v>
      </c>
      <c r="D249" s="215" t="s">
        <v>124</v>
      </c>
      <c r="E249" s="216" t="s">
        <v>355</v>
      </c>
      <c r="F249" s="217" t="s">
        <v>356</v>
      </c>
      <c r="G249" s="218" t="s">
        <v>221</v>
      </c>
      <c r="H249" s="219">
        <v>65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41</v>
      </c>
      <c r="O249" s="91"/>
      <c r="P249" s="225">
        <f>O249*H249</f>
        <v>0</v>
      </c>
      <c r="Q249" s="225">
        <v>9.0000000000000006E-05</v>
      </c>
      <c r="R249" s="225">
        <f>Q249*H249</f>
        <v>0.0058500000000000002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357</v>
      </c>
      <c r="AT249" s="227" t="s">
        <v>124</v>
      </c>
      <c r="AU249" s="227" t="s">
        <v>86</v>
      </c>
      <c r="AY249" s="17" t="s">
        <v>122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84</v>
      </c>
      <c r="BK249" s="228">
        <f>ROUND(I249*H249,2)</f>
        <v>0</v>
      </c>
      <c r="BL249" s="17" t="s">
        <v>357</v>
      </c>
      <c r="BM249" s="227" t="s">
        <v>358</v>
      </c>
    </row>
    <row r="250" s="13" customFormat="1">
      <c r="A250" s="13"/>
      <c r="B250" s="229"/>
      <c r="C250" s="230"/>
      <c r="D250" s="231" t="s">
        <v>130</v>
      </c>
      <c r="E250" s="232" t="s">
        <v>1</v>
      </c>
      <c r="F250" s="233" t="s">
        <v>353</v>
      </c>
      <c r="G250" s="230"/>
      <c r="H250" s="234">
        <v>65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130</v>
      </c>
      <c r="AU250" s="240" t="s">
        <v>86</v>
      </c>
      <c r="AV250" s="13" t="s">
        <v>86</v>
      </c>
      <c r="AW250" s="13" t="s">
        <v>32</v>
      </c>
      <c r="AX250" s="13" t="s">
        <v>84</v>
      </c>
      <c r="AY250" s="240" t="s">
        <v>122</v>
      </c>
    </row>
    <row r="251" s="12" customFormat="1" ht="22.8" customHeight="1">
      <c r="A251" s="12"/>
      <c r="B251" s="199"/>
      <c r="C251" s="200"/>
      <c r="D251" s="201" t="s">
        <v>75</v>
      </c>
      <c r="E251" s="213" t="s">
        <v>148</v>
      </c>
      <c r="F251" s="213" t="s">
        <v>359</v>
      </c>
      <c r="G251" s="200"/>
      <c r="H251" s="200"/>
      <c r="I251" s="203"/>
      <c r="J251" s="214">
        <f>BK251</f>
        <v>0</v>
      </c>
      <c r="K251" s="200"/>
      <c r="L251" s="205"/>
      <c r="M251" s="206"/>
      <c r="N251" s="207"/>
      <c r="O251" s="207"/>
      <c r="P251" s="208">
        <f>SUM(P252:P276)</f>
        <v>0</v>
      </c>
      <c r="Q251" s="207"/>
      <c r="R251" s="208">
        <f>SUM(R252:R276)</f>
        <v>36.525999999999996</v>
      </c>
      <c r="S251" s="207"/>
      <c r="T251" s="209">
        <f>SUM(T252:T276)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0" t="s">
        <v>84</v>
      </c>
      <c r="AT251" s="211" t="s">
        <v>75</v>
      </c>
      <c r="AU251" s="211" t="s">
        <v>84</v>
      </c>
      <c r="AY251" s="210" t="s">
        <v>122</v>
      </c>
      <c r="BK251" s="212">
        <f>SUM(BK252:BK276)</f>
        <v>0</v>
      </c>
    </row>
    <row r="252" s="2" customFormat="1" ht="24.15" customHeight="1">
      <c r="A252" s="38"/>
      <c r="B252" s="39"/>
      <c r="C252" s="215" t="s">
        <v>360</v>
      </c>
      <c r="D252" s="215" t="s">
        <v>124</v>
      </c>
      <c r="E252" s="216" t="s">
        <v>361</v>
      </c>
      <c r="F252" s="217" t="s">
        <v>362</v>
      </c>
      <c r="G252" s="218" t="s">
        <v>188</v>
      </c>
      <c r="H252" s="219">
        <v>567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41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128</v>
      </c>
      <c r="AT252" s="227" t="s">
        <v>124</v>
      </c>
      <c r="AU252" s="227" t="s">
        <v>86</v>
      </c>
      <c r="AY252" s="17" t="s">
        <v>122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84</v>
      </c>
      <c r="BK252" s="228">
        <f>ROUND(I252*H252,2)</f>
        <v>0</v>
      </c>
      <c r="BL252" s="17" t="s">
        <v>128</v>
      </c>
      <c r="BM252" s="227" t="s">
        <v>363</v>
      </c>
    </row>
    <row r="253" s="14" customFormat="1">
      <c r="A253" s="14"/>
      <c r="B253" s="241"/>
      <c r="C253" s="242"/>
      <c r="D253" s="231" t="s">
        <v>130</v>
      </c>
      <c r="E253" s="243" t="s">
        <v>1</v>
      </c>
      <c r="F253" s="244" t="s">
        <v>364</v>
      </c>
      <c r="G253" s="242"/>
      <c r="H253" s="243" t="s">
        <v>1</v>
      </c>
      <c r="I253" s="245"/>
      <c r="J253" s="242"/>
      <c r="K253" s="242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130</v>
      </c>
      <c r="AU253" s="250" t="s">
        <v>86</v>
      </c>
      <c r="AV253" s="14" t="s">
        <v>84</v>
      </c>
      <c r="AW253" s="14" t="s">
        <v>32</v>
      </c>
      <c r="AX253" s="14" t="s">
        <v>76</v>
      </c>
      <c r="AY253" s="250" t="s">
        <v>122</v>
      </c>
    </row>
    <row r="254" s="13" customFormat="1">
      <c r="A254" s="13"/>
      <c r="B254" s="229"/>
      <c r="C254" s="230"/>
      <c r="D254" s="231" t="s">
        <v>130</v>
      </c>
      <c r="E254" s="232" t="s">
        <v>1</v>
      </c>
      <c r="F254" s="233" t="s">
        <v>154</v>
      </c>
      <c r="G254" s="230"/>
      <c r="H254" s="234">
        <v>6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130</v>
      </c>
      <c r="AU254" s="240" t="s">
        <v>86</v>
      </c>
      <c r="AV254" s="13" t="s">
        <v>86</v>
      </c>
      <c r="AW254" s="13" t="s">
        <v>32</v>
      </c>
      <c r="AX254" s="13" t="s">
        <v>76</v>
      </c>
      <c r="AY254" s="240" t="s">
        <v>122</v>
      </c>
    </row>
    <row r="255" s="14" customFormat="1">
      <c r="A255" s="14"/>
      <c r="B255" s="241"/>
      <c r="C255" s="242"/>
      <c r="D255" s="231" t="s">
        <v>130</v>
      </c>
      <c r="E255" s="243" t="s">
        <v>1</v>
      </c>
      <c r="F255" s="244" t="s">
        <v>365</v>
      </c>
      <c r="G255" s="242"/>
      <c r="H255" s="243" t="s">
        <v>1</v>
      </c>
      <c r="I255" s="245"/>
      <c r="J255" s="242"/>
      <c r="K255" s="242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130</v>
      </c>
      <c r="AU255" s="250" t="s">
        <v>86</v>
      </c>
      <c r="AV255" s="14" t="s">
        <v>84</v>
      </c>
      <c r="AW255" s="14" t="s">
        <v>32</v>
      </c>
      <c r="AX255" s="14" t="s">
        <v>76</v>
      </c>
      <c r="AY255" s="250" t="s">
        <v>122</v>
      </c>
    </row>
    <row r="256" s="13" customFormat="1">
      <c r="A256" s="13"/>
      <c r="B256" s="229"/>
      <c r="C256" s="230"/>
      <c r="D256" s="231" t="s">
        <v>130</v>
      </c>
      <c r="E256" s="232" t="s">
        <v>1</v>
      </c>
      <c r="F256" s="233" t="s">
        <v>366</v>
      </c>
      <c r="G256" s="230"/>
      <c r="H256" s="234">
        <v>143</v>
      </c>
      <c r="I256" s="235"/>
      <c r="J256" s="230"/>
      <c r="K256" s="230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130</v>
      </c>
      <c r="AU256" s="240" t="s">
        <v>86</v>
      </c>
      <c r="AV256" s="13" t="s">
        <v>86</v>
      </c>
      <c r="AW256" s="13" t="s">
        <v>32</v>
      </c>
      <c r="AX256" s="13" t="s">
        <v>76</v>
      </c>
      <c r="AY256" s="240" t="s">
        <v>122</v>
      </c>
    </row>
    <row r="257" s="14" customFormat="1">
      <c r="A257" s="14"/>
      <c r="B257" s="241"/>
      <c r="C257" s="242"/>
      <c r="D257" s="231" t="s">
        <v>130</v>
      </c>
      <c r="E257" s="243" t="s">
        <v>1</v>
      </c>
      <c r="F257" s="244" t="s">
        <v>367</v>
      </c>
      <c r="G257" s="242"/>
      <c r="H257" s="243" t="s">
        <v>1</v>
      </c>
      <c r="I257" s="245"/>
      <c r="J257" s="242"/>
      <c r="K257" s="242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130</v>
      </c>
      <c r="AU257" s="250" t="s">
        <v>86</v>
      </c>
      <c r="AV257" s="14" t="s">
        <v>84</v>
      </c>
      <c r="AW257" s="14" t="s">
        <v>32</v>
      </c>
      <c r="AX257" s="14" t="s">
        <v>76</v>
      </c>
      <c r="AY257" s="250" t="s">
        <v>122</v>
      </c>
    </row>
    <row r="258" s="13" customFormat="1">
      <c r="A258" s="13"/>
      <c r="B258" s="229"/>
      <c r="C258" s="230"/>
      <c r="D258" s="231" t="s">
        <v>130</v>
      </c>
      <c r="E258" s="232" t="s">
        <v>1</v>
      </c>
      <c r="F258" s="233" t="s">
        <v>368</v>
      </c>
      <c r="G258" s="230"/>
      <c r="H258" s="234">
        <v>418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130</v>
      </c>
      <c r="AU258" s="240" t="s">
        <v>86</v>
      </c>
      <c r="AV258" s="13" t="s">
        <v>86</v>
      </c>
      <c r="AW258" s="13" t="s">
        <v>32</v>
      </c>
      <c r="AX258" s="13" t="s">
        <v>76</v>
      </c>
      <c r="AY258" s="240" t="s">
        <v>122</v>
      </c>
    </row>
    <row r="259" s="15" customFormat="1">
      <c r="A259" s="15"/>
      <c r="B259" s="262"/>
      <c r="C259" s="263"/>
      <c r="D259" s="231" t="s">
        <v>130</v>
      </c>
      <c r="E259" s="264" t="s">
        <v>1</v>
      </c>
      <c r="F259" s="265" t="s">
        <v>369</v>
      </c>
      <c r="G259" s="263"/>
      <c r="H259" s="266">
        <v>567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2" t="s">
        <v>130</v>
      </c>
      <c r="AU259" s="272" t="s">
        <v>86</v>
      </c>
      <c r="AV259" s="15" t="s">
        <v>128</v>
      </c>
      <c r="AW259" s="15" t="s">
        <v>32</v>
      </c>
      <c r="AX259" s="15" t="s">
        <v>84</v>
      </c>
      <c r="AY259" s="272" t="s">
        <v>122</v>
      </c>
    </row>
    <row r="260" s="2" customFormat="1" ht="24.15" customHeight="1">
      <c r="A260" s="38"/>
      <c r="B260" s="39"/>
      <c r="C260" s="215" t="s">
        <v>370</v>
      </c>
      <c r="D260" s="215" t="s">
        <v>124</v>
      </c>
      <c r="E260" s="216" t="s">
        <v>371</v>
      </c>
      <c r="F260" s="217" t="s">
        <v>372</v>
      </c>
      <c r="G260" s="218" t="s">
        <v>188</v>
      </c>
      <c r="H260" s="219">
        <v>1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41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128</v>
      </c>
      <c r="AT260" s="227" t="s">
        <v>124</v>
      </c>
      <c r="AU260" s="227" t="s">
        <v>86</v>
      </c>
      <c r="AY260" s="17" t="s">
        <v>122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84</v>
      </c>
      <c r="BK260" s="228">
        <f>ROUND(I260*H260,2)</f>
        <v>0</v>
      </c>
      <c r="BL260" s="17" t="s">
        <v>128</v>
      </c>
      <c r="BM260" s="227" t="s">
        <v>373</v>
      </c>
    </row>
    <row r="261" s="13" customFormat="1">
      <c r="A261" s="13"/>
      <c r="B261" s="229"/>
      <c r="C261" s="230"/>
      <c r="D261" s="231" t="s">
        <v>130</v>
      </c>
      <c r="E261" s="232" t="s">
        <v>1</v>
      </c>
      <c r="F261" s="233" t="s">
        <v>84</v>
      </c>
      <c r="G261" s="230"/>
      <c r="H261" s="234">
        <v>1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130</v>
      </c>
      <c r="AU261" s="240" t="s">
        <v>86</v>
      </c>
      <c r="AV261" s="13" t="s">
        <v>86</v>
      </c>
      <c r="AW261" s="13" t="s">
        <v>32</v>
      </c>
      <c r="AX261" s="13" t="s">
        <v>84</v>
      </c>
      <c r="AY261" s="240" t="s">
        <v>122</v>
      </c>
    </row>
    <row r="262" s="2" customFormat="1" ht="44.25" customHeight="1">
      <c r="A262" s="38"/>
      <c r="B262" s="39"/>
      <c r="C262" s="215" t="s">
        <v>374</v>
      </c>
      <c r="D262" s="215" t="s">
        <v>124</v>
      </c>
      <c r="E262" s="216" t="s">
        <v>375</v>
      </c>
      <c r="F262" s="217" t="s">
        <v>376</v>
      </c>
      <c r="G262" s="218" t="s">
        <v>188</v>
      </c>
      <c r="H262" s="219">
        <v>1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41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128</v>
      </c>
      <c r="AT262" s="227" t="s">
        <v>124</v>
      </c>
      <c r="AU262" s="227" t="s">
        <v>86</v>
      </c>
      <c r="AY262" s="17" t="s">
        <v>122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84</v>
      </c>
      <c r="BK262" s="228">
        <f>ROUND(I262*H262,2)</f>
        <v>0</v>
      </c>
      <c r="BL262" s="17" t="s">
        <v>128</v>
      </c>
      <c r="BM262" s="227" t="s">
        <v>377</v>
      </c>
    </row>
    <row r="263" s="13" customFormat="1">
      <c r="A263" s="13"/>
      <c r="B263" s="229"/>
      <c r="C263" s="230"/>
      <c r="D263" s="231" t="s">
        <v>130</v>
      </c>
      <c r="E263" s="232" t="s">
        <v>1</v>
      </c>
      <c r="F263" s="233" t="s">
        <v>84</v>
      </c>
      <c r="G263" s="230"/>
      <c r="H263" s="234">
        <v>1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130</v>
      </c>
      <c r="AU263" s="240" t="s">
        <v>86</v>
      </c>
      <c r="AV263" s="13" t="s">
        <v>86</v>
      </c>
      <c r="AW263" s="13" t="s">
        <v>32</v>
      </c>
      <c r="AX263" s="13" t="s">
        <v>84</v>
      </c>
      <c r="AY263" s="240" t="s">
        <v>122</v>
      </c>
    </row>
    <row r="264" s="2" customFormat="1" ht="66.75" customHeight="1">
      <c r="A264" s="38"/>
      <c r="B264" s="39"/>
      <c r="C264" s="215" t="s">
        <v>378</v>
      </c>
      <c r="D264" s="215" t="s">
        <v>124</v>
      </c>
      <c r="E264" s="216" t="s">
        <v>379</v>
      </c>
      <c r="F264" s="217" t="s">
        <v>380</v>
      </c>
      <c r="G264" s="218" t="s">
        <v>188</v>
      </c>
      <c r="H264" s="219">
        <v>143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41</v>
      </c>
      <c r="O264" s="91"/>
      <c r="P264" s="225">
        <f>O264*H264</f>
        <v>0</v>
      </c>
      <c r="Q264" s="225">
        <v>0.098000000000000004</v>
      </c>
      <c r="R264" s="225">
        <f>Q264*H264</f>
        <v>14.014000000000001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128</v>
      </c>
      <c r="AT264" s="227" t="s">
        <v>124</v>
      </c>
      <c r="AU264" s="227" t="s">
        <v>86</v>
      </c>
      <c r="AY264" s="17" t="s">
        <v>122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84</v>
      </c>
      <c r="BK264" s="228">
        <f>ROUND(I264*H264,2)</f>
        <v>0</v>
      </c>
      <c r="BL264" s="17" t="s">
        <v>128</v>
      </c>
      <c r="BM264" s="227" t="s">
        <v>381</v>
      </c>
    </row>
    <row r="265" s="13" customFormat="1">
      <c r="A265" s="13"/>
      <c r="B265" s="229"/>
      <c r="C265" s="230"/>
      <c r="D265" s="231" t="s">
        <v>130</v>
      </c>
      <c r="E265" s="232" t="s">
        <v>1</v>
      </c>
      <c r="F265" s="233" t="s">
        <v>366</v>
      </c>
      <c r="G265" s="230"/>
      <c r="H265" s="234">
        <v>143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130</v>
      </c>
      <c r="AU265" s="240" t="s">
        <v>86</v>
      </c>
      <c r="AV265" s="13" t="s">
        <v>86</v>
      </c>
      <c r="AW265" s="13" t="s">
        <v>32</v>
      </c>
      <c r="AX265" s="13" t="s">
        <v>84</v>
      </c>
      <c r="AY265" s="240" t="s">
        <v>122</v>
      </c>
    </row>
    <row r="266" s="2" customFormat="1" ht="24.15" customHeight="1">
      <c r="A266" s="38"/>
      <c r="B266" s="39"/>
      <c r="C266" s="251" t="s">
        <v>382</v>
      </c>
      <c r="D266" s="251" t="s">
        <v>179</v>
      </c>
      <c r="E266" s="252" t="s">
        <v>383</v>
      </c>
      <c r="F266" s="253" t="s">
        <v>384</v>
      </c>
      <c r="G266" s="254" t="s">
        <v>188</v>
      </c>
      <c r="H266" s="255">
        <v>144.84</v>
      </c>
      <c r="I266" s="256"/>
      <c r="J266" s="257">
        <f>ROUND(I266*H266,2)</f>
        <v>0</v>
      </c>
      <c r="K266" s="258"/>
      <c r="L266" s="259"/>
      <c r="M266" s="260" t="s">
        <v>1</v>
      </c>
      <c r="N266" s="261" t="s">
        <v>41</v>
      </c>
      <c r="O266" s="91"/>
      <c r="P266" s="225">
        <f>O266*H266</f>
        <v>0</v>
      </c>
      <c r="Q266" s="225">
        <v>0.14499999999999999</v>
      </c>
      <c r="R266" s="225">
        <f>Q266*H266</f>
        <v>21.001799999999999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163</v>
      </c>
      <c r="AT266" s="227" t="s">
        <v>179</v>
      </c>
      <c r="AU266" s="227" t="s">
        <v>86</v>
      </c>
      <c r="AY266" s="17" t="s">
        <v>122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84</v>
      </c>
      <c r="BK266" s="228">
        <f>ROUND(I266*H266,2)</f>
        <v>0</v>
      </c>
      <c r="BL266" s="17" t="s">
        <v>128</v>
      </c>
      <c r="BM266" s="227" t="s">
        <v>385</v>
      </c>
    </row>
    <row r="267" s="13" customFormat="1">
      <c r="A267" s="13"/>
      <c r="B267" s="229"/>
      <c r="C267" s="230"/>
      <c r="D267" s="231" t="s">
        <v>130</v>
      </c>
      <c r="E267" s="232" t="s">
        <v>1</v>
      </c>
      <c r="F267" s="233" t="s">
        <v>386</v>
      </c>
      <c r="G267" s="230"/>
      <c r="H267" s="234">
        <v>142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130</v>
      </c>
      <c r="AU267" s="240" t="s">
        <v>86</v>
      </c>
      <c r="AV267" s="13" t="s">
        <v>86</v>
      </c>
      <c r="AW267" s="13" t="s">
        <v>32</v>
      </c>
      <c r="AX267" s="13" t="s">
        <v>84</v>
      </c>
      <c r="AY267" s="240" t="s">
        <v>122</v>
      </c>
    </row>
    <row r="268" s="13" customFormat="1">
      <c r="A268" s="13"/>
      <c r="B268" s="229"/>
      <c r="C268" s="230"/>
      <c r="D268" s="231" t="s">
        <v>130</v>
      </c>
      <c r="E268" s="230"/>
      <c r="F268" s="233" t="s">
        <v>387</v>
      </c>
      <c r="G268" s="230"/>
      <c r="H268" s="234">
        <v>144.84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130</v>
      </c>
      <c r="AU268" s="240" t="s">
        <v>86</v>
      </c>
      <c r="AV268" s="13" t="s">
        <v>86</v>
      </c>
      <c r="AW268" s="13" t="s">
        <v>4</v>
      </c>
      <c r="AX268" s="13" t="s">
        <v>84</v>
      </c>
      <c r="AY268" s="240" t="s">
        <v>122</v>
      </c>
    </row>
    <row r="269" s="2" customFormat="1" ht="24.15" customHeight="1">
      <c r="A269" s="38"/>
      <c r="B269" s="39"/>
      <c r="C269" s="251" t="s">
        <v>388</v>
      </c>
      <c r="D269" s="251" t="s">
        <v>179</v>
      </c>
      <c r="E269" s="252" t="s">
        <v>389</v>
      </c>
      <c r="F269" s="253" t="s">
        <v>390</v>
      </c>
      <c r="G269" s="254" t="s">
        <v>188</v>
      </c>
      <c r="H269" s="255">
        <v>1.02</v>
      </c>
      <c r="I269" s="256"/>
      <c r="J269" s="257">
        <f>ROUND(I269*H269,2)</f>
        <v>0</v>
      </c>
      <c r="K269" s="258"/>
      <c r="L269" s="259"/>
      <c r="M269" s="260" t="s">
        <v>1</v>
      </c>
      <c r="N269" s="261" t="s">
        <v>41</v>
      </c>
      <c r="O269" s="91"/>
      <c r="P269" s="225">
        <f>O269*H269</f>
        <v>0</v>
      </c>
      <c r="Q269" s="225">
        <v>0.14499999999999999</v>
      </c>
      <c r="R269" s="225">
        <f>Q269*H269</f>
        <v>0.1479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163</v>
      </c>
      <c r="AT269" s="227" t="s">
        <v>179</v>
      </c>
      <c r="AU269" s="227" t="s">
        <v>86</v>
      </c>
      <c r="AY269" s="17" t="s">
        <v>122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84</v>
      </c>
      <c r="BK269" s="228">
        <f>ROUND(I269*H269,2)</f>
        <v>0</v>
      </c>
      <c r="BL269" s="17" t="s">
        <v>128</v>
      </c>
      <c r="BM269" s="227" t="s">
        <v>391</v>
      </c>
    </row>
    <row r="270" s="13" customFormat="1">
      <c r="A270" s="13"/>
      <c r="B270" s="229"/>
      <c r="C270" s="230"/>
      <c r="D270" s="231" t="s">
        <v>130</v>
      </c>
      <c r="E270" s="232" t="s">
        <v>1</v>
      </c>
      <c r="F270" s="233" t="s">
        <v>84</v>
      </c>
      <c r="G270" s="230"/>
      <c r="H270" s="234">
        <v>1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0" t="s">
        <v>130</v>
      </c>
      <c r="AU270" s="240" t="s">
        <v>86</v>
      </c>
      <c r="AV270" s="13" t="s">
        <v>86</v>
      </c>
      <c r="AW270" s="13" t="s">
        <v>32</v>
      </c>
      <c r="AX270" s="13" t="s">
        <v>84</v>
      </c>
      <c r="AY270" s="240" t="s">
        <v>122</v>
      </c>
    </row>
    <row r="271" s="13" customFormat="1">
      <c r="A271" s="13"/>
      <c r="B271" s="229"/>
      <c r="C271" s="230"/>
      <c r="D271" s="231" t="s">
        <v>130</v>
      </c>
      <c r="E271" s="230"/>
      <c r="F271" s="233" t="s">
        <v>392</v>
      </c>
      <c r="G271" s="230"/>
      <c r="H271" s="234">
        <v>1.02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130</v>
      </c>
      <c r="AU271" s="240" t="s">
        <v>86</v>
      </c>
      <c r="AV271" s="13" t="s">
        <v>86</v>
      </c>
      <c r="AW271" s="13" t="s">
        <v>4</v>
      </c>
      <c r="AX271" s="13" t="s">
        <v>84</v>
      </c>
      <c r="AY271" s="240" t="s">
        <v>122</v>
      </c>
    </row>
    <row r="272" s="2" customFormat="1" ht="78" customHeight="1">
      <c r="A272" s="38"/>
      <c r="B272" s="39"/>
      <c r="C272" s="215" t="s">
        <v>393</v>
      </c>
      <c r="D272" s="215" t="s">
        <v>124</v>
      </c>
      <c r="E272" s="216" t="s">
        <v>394</v>
      </c>
      <c r="F272" s="217" t="s">
        <v>395</v>
      </c>
      <c r="G272" s="218" t="s">
        <v>188</v>
      </c>
      <c r="H272" s="219">
        <v>6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41</v>
      </c>
      <c r="O272" s="91"/>
      <c r="P272" s="225">
        <f>O272*H272</f>
        <v>0</v>
      </c>
      <c r="Q272" s="225">
        <v>0.087999999999999995</v>
      </c>
      <c r="R272" s="225">
        <f>Q272*H272</f>
        <v>0.52800000000000002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128</v>
      </c>
      <c r="AT272" s="227" t="s">
        <v>124</v>
      </c>
      <c r="AU272" s="227" t="s">
        <v>86</v>
      </c>
      <c r="AY272" s="17" t="s">
        <v>122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84</v>
      </c>
      <c r="BK272" s="228">
        <f>ROUND(I272*H272,2)</f>
        <v>0</v>
      </c>
      <c r="BL272" s="17" t="s">
        <v>128</v>
      </c>
      <c r="BM272" s="227" t="s">
        <v>396</v>
      </c>
    </row>
    <row r="273" s="13" customFormat="1">
      <c r="A273" s="13"/>
      <c r="B273" s="229"/>
      <c r="C273" s="230"/>
      <c r="D273" s="231" t="s">
        <v>130</v>
      </c>
      <c r="E273" s="232" t="s">
        <v>1</v>
      </c>
      <c r="F273" s="233" t="s">
        <v>154</v>
      </c>
      <c r="G273" s="230"/>
      <c r="H273" s="234">
        <v>6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130</v>
      </c>
      <c r="AU273" s="240" t="s">
        <v>86</v>
      </c>
      <c r="AV273" s="13" t="s">
        <v>86</v>
      </c>
      <c r="AW273" s="13" t="s">
        <v>32</v>
      </c>
      <c r="AX273" s="13" t="s">
        <v>84</v>
      </c>
      <c r="AY273" s="240" t="s">
        <v>122</v>
      </c>
    </row>
    <row r="274" s="2" customFormat="1" ht="21.75" customHeight="1">
      <c r="A274" s="38"/>
      <c r="B274" s="39"/>
      <c r="C274" s="251" t="s">
        <v>397</v>
      </c>
      <c r="D274" s="251" t="s">
        <v>179</v>
      </c>
      <c r="E274" s="252" t="s">
        <v>398</v>
      </c>
      <c r="F274" s="253" t="s">
        <v>399</v>
      </c>
      <c r="G274" s="254" t="s">
        <v>188</v>
      </c>
      <c r="H274" s="255">
        <v>6.1799999999999997</v>
      </c>
      <c r="I274" s="256"/>
      <c r="J274" s="257">
        <f>ROUND(I274*H274,2)</f>
        <v>0</v>
      </c>
      <c r="K274" s="258"/>
      <c r="L274" s="259"/>
      <c r="M274" s="260" t="s">
        <v>1</v>
      </c>
      <c r="N274" s="261" t="s">
        <v>41</v>
      </c>
      <c r="O274" s="91"/>
      <c r="P274" s="225">
        <f>O274*H274</f>
        <v>0</v>
      </c>
      <c r="Q274" s="225">
        <v>0.13500000000000001</v>
      </c>
      <c r="R274" s="225">
        <f>Q274*H274</f>
        <v>0.83430000000000004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163</v>
      </c>
      <c r="AT274" s="227" t="s">
        <v>179</v>
      </c>
      <c r="AU274" s="227" t="s">
        <v>86</v>
      </c>
      <c r="AY274" s="17" t="s">
        <v>122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84</v>
      </c>
      <c r="BK274" s="228">
        <f>ROUND(I274*H274,2)</f>
        <v>0</v>
      </c>
      <c r="BL274" s="17" t="s">
        <v>128</v>
      </c>
      <c r="BM274" s="227" t="s">
        <v>400</v>
      </c>
    </row>
    <row r="275" s="13" customFormat="1">
      <c r="A275" s="13"/>
      <c r="B275" s="229"/>
      <c r="C275" s="230"/>
      <c r="D275" s="231" t="s">
        <v>130</v>
      </c>
      <c r="E275" s="232" t="s">
        <v>1</v>
      </c>
      <c r="F275" s="233" t="s">
        <v>154</v>
      </c>
      <c r="G275" s="230"/>
      <c r="H275" s="234">
        <v>6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130</v>
      </c>
      <c r="AU275" s="240" t="s">
        <v>86</v>
      </c>
      <c r="AV275" s="13" t="s">
        <v>86</v>
      </c>
      <c r="AW275" s="13" t="s">
        <v>32</v>
      </c>
      <c r="AX275" s="13" t="s">
        <v>84</v>
      </c>
      <c r="AY275" s="240" t="s">
        <v>122</v>
      </c>
    </row>
    <row r="276" s="13" customFormat="1">
      <c r="A276" s="13"/>
      <c r="B276" s="229"/>
      <c r="C276" s="230"/>
      <c r="D276" s="231" t="s">
        <v>130</v>
      </c>
      <c r="E276" s="230"/>
      <c r="F276" s="233" t="s">
        <v>401</v>
      </c>
      <c r="G276" s="230"/>
      <c r="H276" s="234">
        <v>6.1799999999999997</v>
      </c>
      <c r="I276" s="235"/>
      <c r="J276" s="230"/>
      <c r="K276" s="230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130</v>
      </c>
      <c r="AU276" s="240" t="s">
        <v>86</v>
      </c>
      <c r="AV276" s="13" t="s">
        <v>86</v>
      </c>
      <c r="AW276" s="13" t="s">
        <v>4</v>
      </c>
      <c r="AX276" s="13" t="s">
        <v>84</v>
      </c>
      <c r="AY276" s="240" t="s">
        <v>122</v>
      </c>
    </row>
    <row r="277" s="12" customFormat="1" ht="22.8" customHeight="1">
      <c r="A277" s="12"/>
      <c r="B277" s="199"/>
      <c r="C277" s="200"/>
      <c r="D277" s="201" t="s">
        <v>75</v>
      </c>
      <c r="E277" s="213" t="s">
        <v>163</v>
      </c>
      <c r="F277" s="213" t="s">
        <v>402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SUM(P278:P283)</f>
        <v>0</v>
      </c>
      <c r="Q277" s="207"/>
      <c r="R277" s="208">
        <f>SUM(R278:R283)</f>
        <v>0.26495999999999997</v>
      </c>
      <c r="S277" s="207"/>
      <c r="T277" s="209">
        <f>SUM(T278:T283)</f>
        <v>0.14999999999999999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84</v>
      </c>
      <c r="AT277" s="211" t="s">
        <v>75</v>
      </c>
      <c r="AU277" s="211" t="s">
        <v>84</v>
      </c>
      <c r="AY277" s="210" t="s">
        <v>122</v>
      </c>
      <c r="BK277" s="212">
        <f>SUM(BK278:BK283)</f>
        <v>0</v>
      </c>
    </row>
    <row r="278" s="2" customFormat="1" ht="24.15" customHeight="1">
      <c r="A278" s="38"/>
      <c r="B278" s="39"/>
      <c r="C278" s="215" t="s">
        <v>403</v>
      </c>
      <c r="D278" s="215" t="s">
        <v>124</v>
      </c>
      <c r="E278" s="216" t="s">
        <v>404</v>
      </c>
      <c r="F278" s="217" t="s">
        <v>405</v>
      </c>
      <c r="G278" s="218" t="s">
        <v>406</v>
      </c>
      <c r="H278" s="219">
        <v>1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41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0.14999999999999999</v>
      </c>
      <c r="T278" s="226">
        <f>S278*H278</f>
        <v>0.14999999999999999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128</v>
      </c>
      <c r="AT278" s="227" t="s">
        <v>124</v>
      </c>
      <c r="AU278" s="227" t="s">
        <v>86</v>
      </c>
      <c r="AY278" s="17" t="s">
        <v>122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84</v>
      </c>
      <c r="BK278" s="228">
        <f>ROUND(I278*H278,2)</f>
        <v>0</v>
      </c>
      <c r="BL278" s="17" t="s">
        <v>128</v>
      </c>
      <c r="BM278" s="227" t="s">
        <v>407</v>
      </c>
    </row>
    <row r="279" s="13" customFormat="1">
      <c r="A279" s="13"/>
      <c r="B279" s="229"/>
      <c r="C279" s="230"/>
      <c r="D279" s="231" t="s">
        <v>130</v>
      </c>
      <c r="E279" s="232" t="s">
        <v>1</v>
      </c>
      <c r="F279" s="233" t="s">
        <v>84</v>
      </c>
      <c r="G279" s="230"/>
      <c r="H279" s="234">
        <v>1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130</v>
      </c>
      <c r="AU279" s="240" t="s">
        <v>86</v>
      </c>
      <c r="AV279" s="13" t="s">
        <v>86</v>
      </c>
      <c r="AW279" s="13" t="s">
        <v>32</v>
      </c>
      <c r="AX279" s="13" t="s">
        <v>84</v>
      </c>
      <c r="AY279" s="240" t="s">
        <v>122</v>
      </c>
    </row>
    <row r="280" s="2" customFormat="1" ht="37.8" customHeight="1">
      <c r="A280" s="38"/>
      <c r="B280" s="39"/>
      <c r="C280" s="215" t="s">
        <v>408</v>
      </c>
      <c r="D280" s="215" t="s">
        <v>124</v>
      </c>
      <c r="E280" s="216" t="s">
        <v>409</v>
      </c>
      <c r="F280" s="217" t="s">
        <v>410</v>
      </c>
      <c r="G280" s="218" t="s">
        <v>406</v>
      </c>
      <c r="H280" s="219">
        <v>1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41</v>
      </c>
      <c r="O280" s="91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128</v>
      </c>
      <c r="AT280" s="227" t="s">
        <v>124</v>
      </c>
      <c r="AU280" s="227" t="s">
        <v>86</v>
      </c>
      <c r="AY280" s="17" t="s">
        <v>122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84</v>
      </c>
      <c r="BK280" s="228">
        <f>ROUND(I280*H280,2)</f>
        <v>0</v>
      </c>
      <c r="BL280" s="17" t="s">
        <v>128</v>
      </c>
      <c r="BM280" s="227" t="s">
        <v>411</v>
      </c>
    </row>
    <row r="281" s="13" customFormat="1">
      <c r="A281" s="13"/>
      <c r="B281" s="229"/>
      <c r="C281" s="230"/>
      <c r="D281" s="231" t="s">
        <v>130</v>
      </c>
      <c r="E281" s="232" t="s">
        <v>1</v>
      </c>
      <c r="F281" s="233" t="s">
        <v>84</v>
      </c>
      <c r="G281" s="230"/>
      <c r="H281" s="234">
        <v>1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130</v>
      </c>
      <c r="AU281" s="240" t="s">
        <v>86</v>
      </c>
      <c r="AV281" s="13" t="s">
        <v>86</v>
      </c>
      <c r="AW281" s="13" t="s">
        <v>32</v>
      </c>
      <c r="AX281" s="13" t="s">
        <v>84</v>
      </c>
      <c r="AY281" s="240" t="s">
        <v>122</v>
      </c>
    </row>
    <row r="282" s="2" customFormat="1" ht="44.25" customHeight="1">
      <c r="A282" s="38"/>
      <c r="B282" s="39"/>
      <c r="C282" s="215" t="s">
        <v>412</v>
      </c>
      <c r="D282" s="215" t="s">
        <v>124</v>
      </c>
      <c r="E282" s="216" t="s">
        <v>413</v>
      </c>
      <c r="F282" s="217" t="s">
        <v>414</v>
      </c>
      <c r="G282" s="218" t="s">
        <v>406</v>
      </c>
      <c r="H282" s="219">
        <v>1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41</v>
      </c>
      <c r="O282" s="91"/>
      <c r="P282" s="225">
        <f>O282*H282</f>
        <v>0</v>
      </c>
      <c r="Q282" s="225">
        <v>0.26495999999999997</v>
      </c>
      <c r="R282" s="225">
        <f>Q282*H282</f>
        <v>0.26495999999999997</v>
      </c>
      <c r="S282" s="225">
        <v>0</v>
      </c>
      <c r="T282" s="226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128</v>
      </c>
      <c r="AT282" s="227" t="s">
        <v>124</v>
      </c>
      <c r="AU282" s="227" t="s">
        <v>86</v>
      </c>
      <c r="AY282" s="17" t="s">
        <v>122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84</v>
      </c>
      <c r="BK282" s="228">
        <f>ROUND(I282*H282,2)</f>
        <v>0</v>
      </c>
      <c r="BL282" s="17" t="s">
        <v>128</v>
      </c>
      <c r="BM282" s="227" t="s">
        <v>415</v>
      </c>
    </row>
    <row r="283" s="13" customFormat="1">
      <c r="A283" s="13"/>
      <c r="B283" s="229"/>
      <c r="C283" s="230"/>
      <c r="D283" s="231" t="s">
        <v>130</v>
      </c>
      <c r="E283" s="232" t="s">
        <v>1</v>
      </c>
      <c r="F283" s="233" t="s">
        <v>84</v>
      </c>
      <c r="G283" s="230"/>
      <c r="H283" s="234">
        <v>1</v>
      </c>
      <c r="I283" s="235"/>
      <c r="J283" s="230"/>
      <c r="K283" s="230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130</v>
      </c>
      <c r="AU283" s="240" t="s">
        <v>86</v>
      </c>
      <c r="AV283" s="13" t="s">
        <v>86</v>
      </c>
      <c r="AW283" s="13" t="s">
        <v>32</v>
      </c>
      <c r="AX283" s="13" t="s">
        <v>84</v>
      </c>
      <c r="AY283" s="240" t="s">
        <v>122</v>
      </c>
    </row>
    <row r="284" s="12" customFormat="1" ht="22.8" customHeight="1">
      <c r="A284" s="12"/>
      <c r="B284" s="199"/>
      <c r="C284" s="200"/>
      <c r="D284" s="201" t="s">
        <v>75</v>
      </c>
      <c r="E284" s="213" t="s">
        <v>167</v>
      </c>
      <c r="F284" s="213" t="s">
        <v>416</v>
      </c>
      <c r="G284" s="200"/>
      <c r="H284" s="200"/>
      <c r="I284" s="203"/>
      <c r="J284" s="214">
        <f>BK284</f>
        <v>0</v>
      </c>
      <c r="K284" s="200"/>
      <c r="L284" s="205"/>
      <c r="M284" s="206"/>
      <c r="N284" s="207"/>
      <c r="O284" s="207"/>
      <c r="P284" s="208">
        <f>SUM(P285:P329)</f>
        <v>0</v>
      </c>
      <c r="Q284" s="207"/>
      <c r="R284" s="208">
        <f>SUM(R285:R329)</f>
        <v>38.801718000000001</v>
      </c>
      <c r="S284" s="207"/>
      <c r="T284" s="209">
        <f>SUM(T285:T329)</f>
        <v>2.8599999999999999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84</v>
      </c>
      <c r="AT284" s="211" t="s">
        <v>75</v>
      </c>
      <c r="AU284" s="211" t="s">
        <v>84</v>
      </c>
      <c r="AY284" s="210" t="s">
        <v>122</v>
      </c>
      <c r="BK284" s="212">
        <f>SUM(BK285:BK329)</f>
        <v>0</v>
      </c>
    </row>
    <row r="285" s="2" customFormat="1" ht="24.15" customHeight="1">
      <c r="A285" s="38"/>
      <c r="B285" s="39"/>
      <c r="C285" s="215" t="s">
        <v>417</v>
      </c>
      <c r="D285" s="215" t="s">
        <v>124</v>
      </c>
      <c r="E285" s="216" t="s">
        <v>418</v>
      </c>
      <c r="F285" s="217" t="s">
        <v>419</v>
      </c>
      <c r="G285" s="218" t="s">
        <v>406</v>
      </c>
      <c r="H285" s="219">
        <v>4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41</v>
      </c>
      <c r="O285" s="91"/>
      <c r="P285" s="225">
        <f>O285*H285</f>
        <v>0</v>
      </c>
      <c r="Q285" s="225">
        <v>0.00069999999999999999</v>
      </c>
      <c r="R285" s="225">
        <f>Q285*H285</f>
        <v>0.0028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128</v>
      </c>
      <c r="AT285" s="227" t="s">
        <v>124</v>
      </c>
      <c r="AU285" s="227" t="s">
        <v>86</v>
      </c>
      <c r="AY285" s="17" t="s">
        <v>122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84</v>
      </c>
      <c r="BK285" s="228">
        <f>ROUND(I285*H285,2)</f>
        <v>0</v>
      </c>
      <c r="BL285" s="17" t="s">
        <v>128</v>
      </c>
      <c r="BM285" s="227" t="s">
        <v>420</v>
      </c>
    </row>
    <row r="286" s="13" customFormat="1">
      <c r="A286" s="13"/>
      <c r="B286" s="229"/>
      <c r="C286" s="230"/>
      <c r="D286" s="231" t="s">
        <v>130</v>
      </c>
      <c r="E286" s="232" t="s">
        <v>1</v>
      </c>
      <c r="F286" s="233" t="s">
        <v>128</v>
      </c>
      <c r="G286" s="230"/>
      <c r="H286" s="234">
        <v>4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130</v>
      </c>
      <c r="AU286" s="240" t="s">
        <v>86</v>
      </c>
      <c r="AV286" s="13" t="s">
        <v>86</v>
      </c>
      <c r="AW286" s="13" t="s">
        <v>32</v>
      </c>
      <c r="AX286" s="13" t="s">
        <v>84</v>
      </c>
      <c r="AY286" s="240" t="s">
        <v>122</v>
      </c>
    </row>
    <row r="287" s="2" customFormat="1" ht="24.15" customHeight="1">
      <c r="A287" s="38"/>
      <c r="B287" s="39"/>
      <c r="C287" s="251" t="s">
        <v>421</v>
      </c>
      <c r="D287" s="251" t="s">
        <v>179</v>
      </c>
      <c r="E287" s="252" t="s">
        <v>422</v>
      </c>
      <c r="F287" s="253" t="s">
        <v>423</v>
      </c>
      <c r="G287" s="254" t="s">
        <v>406</v>
      </c>
      <c r="H287" s="255">
        <v>4</v>
      </c>
      <c r="I287" s="256"/>
      <c r="J287" s="257">
        <f>ROUND(I287*H287,2)</f>
        <v>0</v>
      </c>
      <c r="K287" s="258"/>
      <c r="L287" s="259"/>
      <c r="M287" s="260" t="s">
        <v>1</v>
      </c>
      <c r="N287" s="261" t="s">
        <v>41</v>
      </c>
      <c r="O287" s="91"/>
      <c r="P287" s="225">
        <f>O287*H287</f>
        <v>0</v>
      </c>
      <c r="Q287" s="225">
        <v>0.0012999999999999999</v>
      </c>
      <c r="R287" s="225">
        <f>Q287*H287</f>
        <v>0.0051999999999999998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163</v>
      </c>
      <c r="AT287" s="227" t="s">
        <v>179</v>
      </c>
      <c r="AU287" s="227" t="s">
        <v>86</v>
      </c>
      <c r="AY287" s="17" t="s">
        <v>122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84</v>
      </c>
      <c r="BK287" s="228">
        <f>ROUND(I287*H287,2)</f>
        <v>0</v>
      </c>
      <c r="BL287" s="17" t="s">
        <v>128</v>
      </c>
      <c r="BM287" s="227" t="s">
        <v>424</v>
      </c>
    </row>
    <row r="288" s="14" customFormat="1">
      <c r="A288" s="14"/>
      <c r="B288" s="241"/>
      <c r="C288" s="242"/>
      <c r="D288" s="231" t="s">
        <v>130</v>
      </c>
      <c r="E288" s="243" t="s">
        <v>1</v>
      </c>
      <c r="F288" s="244" t="s">
        <v>425</v>
      </c>
      <c r="G288" s="242"/>
      <c r="H288" s="243" t="s">
        <v>1</v>
      </c>
      <c r="I288" s="245"/>
      <c r="J288" s="242"/>
      <c r="K288" s="242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130</v>
      </c>
      <c r="AU288" s="250" t="s">
        <v>86</v>
      </c>
      <c r="AV288" s="14" t="s">
        <v>84</v>
      </c>
      <c r="AW288" s="14" t="s">
        <v>32</v>
      </c>
      <c r="AX288" s="14" t="s">
        <v>76</v>
      </c>
      <c r="AY288" s="250" t="s">
        <v>122</v>
      </c>
    </row>
    <row r="289" s="13" customFormat="1">
      <c r="A289" s="13"/>
      <c r="B289" s="229"/>
      <c r="C289" s="230"/>
      <c r="D289" s="231" t="s">
        <v>130</v>
      </c>
      <c r="E289" s="232" t="s">
        <v>1</v>
      </c>
      <c r="F289" s="233" t="s">
        <v>86</v>
      </c>
      <c r="G289" s="230"/>
      <c r="H289" s="234">
        <v>2</v>
      </c>
      <c r="I289" s="235"/>
      <c r="J289" s="230"/>
      <c r="K289" s="230"/>
      <c r="L289" s="236"/>
      <c r="M289" s="237"/>
      <c r="N289" s="238"/>
      <c r="O289" s="238"/>
      <c r="P289" s="238"/>
      <c r="Q289" s="238"/>
      <c r="R289" s="238"/>
      <c r="S289" s="238"/>
      <c r="T289" s="23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0" t="s">
        <v>130</v>
      </c>
      <c r="AU289" s="240" t="s">
        <v>86</v>
      </c>
      <c r="AV289" s="13" t="s">
        <v>86</v>
      </c>
      <c r="AW289" s="13" t="s">
        <v>32</v>
      </c>
      <c r="AX289" s="13" t="s">
        <v>76</v>
      </c>
      <c r="AY289" s="240" t="s">
        <v>122</v>
      </c>
    </row>
    <row r="290" s="14" customFormat="1">
      <c r="A290" s="14"/>
      <c r="B290" s="241"/>
      <c r="C290" s="242"/>
      <c r="D290" s="231" t="s">
        <v>130</v>
      </c>
      <c r="E290" s="243" t="s">
        <v>1</v>
      </c>
      <c r="F290" s="244" t="s">
        <v>426</v>
      </c>
      <c r="G290" s="242"/>
      <c r="H290" s="243" t="s">
        <v>1</v>
      </c>
      <c r="I290" s="245"/>
      <c r="J290" s="242"/>
      <c r="K290" s="242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130</v>
      </c>
      <c r="AU290" s="250" t="s">
        <v>86</v>
      </c>
      <c r="AV290" s="14" t="s">
        <v>84</v>
      </c>
      <c r="AW290" s="14" t="s">
        <v>32</v>
      </c>
      <c r="AX290" s="14" t="s">
        <v>76</v>
      </c>
      <c r="AY290" s="250" t="s">
        <v>122</v>
      </c>
    </row>
    <row r="291" s="13" customFormat="1">
      <c r="A291" s="13"/>
      <c r="B291" s="229"/>
      <c r="C291" s="230"/>
      <c r="D291" s="231" t="s">
        <v>130</v>
      </c>
      <c r="E291" s="232" t="s">
        <v>1</v>
      </c>
      <c r="F291" s="233" t="s">
        <v>86</v>
      </c>
      <c r="G291" s="230"/>
      <c r="H291" s="234">
        <v>2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130</v>
      </c>
      <c r="AU291" s="240" t="s">
        <v>86</v>
      </c>
      <c r="AV291" s="13" t="s">
        <v>86</v>
      </c>
      <c r="AW291" s="13" t="s">
        <v>32</v>
      </c>
      <c r="AX291" s="13" t="s">
        <v>76</v>
      </c>
      <c r="AY291" s="240" t="s">
        <v>122</v>
      </c>
    </row>
    <row r="292" s="15" customFormat="1">
      <c r="A292" s="15"/>
      <c r="B292" s="262"/>
      <c r="C292" s="263"/>
      <c r="D292" s="231" t="s">
        <v>130</v>
      </c>
      <c r="E292" s="264" t="s">
        <v>1</v>
      </c>
      <c r="F292" s="265" t="s">
        <v>369</v>
      </c>
      <c r="G292" s="263"/>
      <c r="H292" s="266">
        <v>4</v>
      </c>
      <c r="I292" s="267"/>
      <c r="J292" s="263"/>
      <c r="K292" s="263"/>
      <c r="L292" s="268"/>
      <c r="M292" s="269"/>
      <c r="N292" s="270"/>
      <c r="O292" s="270"/>
      <c r="P292" s="270"/>
      <c r="Q292" s="270"/>
      <c r="R292" s="270"/>
      <c r="S292" s="270"/>
      <c r="T292" s="27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2" t="s">
        <v>130</v>
      </c>
      <c r="AU292" s="272" t="s">
        <v>86</v>
      </c>
      <c r="AV292" s="15" t="s">
        <v>128</v>
      </c>
      <c r="AW292" s="15" t="s">
        <v>32</v>
      </c>
      <c r="AX292" s="15" t="s">
        <v>84</v>
      </c>
      <c r="AY292" s="272" t="s">
        <v>122</v>
      </c>
    </row>
    <row r="293" s="2" customFormat="1" ht="24.15" customHeight="1">
      <c r="A293" s="38"/>
      <c r="B293" s="39"/>
      <c r="C293" s="215" t="s">
        <v>427</v>
      </c>
      <c r="D293" s="215" t="s">
        <v>124</v>
      </c>
      <c r="E293" s="216" t="s">
        <v>428</v>
      </c>
      <c r="F293" s="217" t="s">
        <v>429</v>
      </c>
      <c r="G293" s="218" t="s">
        <v>406</v>
      </c>
      <c r="H293" s="219">
        <v>4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41</v>
      </c>
      <c r="O293" s="91"/>
      <c r="P293" s="225">
        <f>O293*H293</f>
        <v>0</v>
      </c>
      <c r="Q293" s="225">
        <v>0.10940999999999999</v>
      </c>
      <c r="R293" s="225">
        <f>Q293*H293</f>
        <v>0.43763999999999997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128</v>
      </c>
      <c r="AT293" s="227" t="s">
        <v>124</v>
      </c>
      <c r="AU293" s="227" t="s">
        <v>86</v>
      </c>
      <c r="AY293" s="17" t="s">
        <v>122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84</v>
      </c>
      <c r="BK293" s="228">
        <f>ROUND(I293*H293,2)</f>
        <v>0</v>
      </c>
      <c r="BL293" s="17" t="s">
        <v>128</v>
      </c>
      <c r="BM293" s="227" t="s">
        <v>430</v>
      </c>
    </row>
    <row r="294" s="13" customFormat="1">
      <c r="A294" s="13"/>
      <c r="B294" s="229"/>
      <c r="C294" s="230"/>
      <c r="D294" s="231" t="s">
        <v>130</v>
      </c>
      <c r="E294" s="232" t="s">
        <v>1</v>
      </c>
      <c r="F294" s="233" t="s">
        <v>128</v>
      </c>
      <c r="G294" s="230"/>
      <c r="H294" s="234">
        <v>4</v>
      </c>
      <c r="I294" s="235"/>
      <c r="J294" s="230"/>
      <c r="K294" s="230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130</v>
      </c>
      <c r="AU294" s="240" t="s">
        <v>86</v>
      </c>
      <c r="AV294" s="13" t="s">
        <v>86</v>
      </c>
      <c r="AW294" s="13" t="s">
        <v>32</v>
      </c>
      <c r="AX294" s="13" t="s">
        <v>84</v>
      </c>
      <c r="AY294" s="240" t="s">
        <v>122</v>
      </c>
    </row>
    <row r="295" s="2" customFormat="1" ht="21.75" customHeight="1">
      <c r="A295" s="38"/>
      <c r="B295" s="39"/>
      <c r="C295" s="251" t="s">
        <v>431</v>
      </c>
      <c r="D295" s="251" t="s">
        <v>179</v>
      </c>
      <c r="E295" s="252" t="s">
        <v>432</v>
      </c>
      <c r="F295" s="253" t="s">
        <v>433</v>
      </c>
      <c r="G295" s="254" t="s">
        <v>406</v>
      </c>
      <c r="H295" s="255">
        <v>4</v>
      </c>
      <c r="I295" s="256"/>
      <c r="J295" s="257">
        <f>ROUND(I295*H295,2)</f>
        <v>0</v>
      </c>
      <c r="K295" s="258"/>
      <c r="L295" s="259"/>
      <c r="M295" s="260" t="s">
        <v>1</v>
      </c>
      <c r="N295" s="261" t="s">
        <v>41</v>
      </c>
      <c r="O295" s="91"/>
      <c r="P295" s="225">
        <f>O295*H295</f>
        <v>0</v>
      </c>
      <c r="Q295" s="225">
        <v>0.0061000000000000004</v>
      </c>
      <c r="R295" s="225">
        <f>Q295*H295</f>
        <v>0.024400000000000002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163</v>
      </c>
      <c r="AT295" s="227" t="s">
        <v>179</v>
      </c>
      <c r="AU295" s="227" t="s">
        <v>86</v>
      </c>
      <c r="AY295" s="17" t="s">
        <v>122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84</v>
      </c>
      <c r="BK295" s="228">
        <f>ROUND(I295*H295,2)</f>
        <v>0</v>
      </c>
      <c r="BL295" s="17" t="s">
        <v>128</v>
      </c>
      <c r="BM295" s="227" t="s">
        <v>434</v>
      </c>
    </row>
    <row r="296" s="13" customFormat="1">
      <c r="A296" s="13"/>
      <c r="B296" s="229"/>
      <c r="C296" s="230"/>
      <c r="D296" s="231" t="s">
        <v>130</v>
      </c>
      <c r="E296" s="232" t="s">
        <v>1</v>
      </c>
      <c r="F296" s="233" t="s">
        <v>128</v>
      </c>
      <c r="G296" s="230"/>
      <c r="H296" s="234">
        <v>4</v>
      </c>
      <c r="I296" s="235"/>
      <c r="J296" s="230"/>
      <c r="K296" s="230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130</v>
      </c>
      <c r="AU296" s="240" t="s">
        <v>86</v>
      </c>
      <c r="AV296" s="13" t="s">
        <v>86</v>
      </c>
      <c r="AW296" s="13" t="s">
        <v>32</v>
      </c>
      <c r="AX296" s="13" t="s">
        <v>84</v>
      </c>
      <c r="AY296" s="240" t="s">
        <v>122</v>
      </c>
    </row>
    <row r="297" s="2" customFormat="1" ht="16.5" customHeight="1">
      <c r="A297" s="38"/>
      <c r="B297" s="39"/>
      <c r="C297" s="251" t="s">
        <v>435</v>
      </c>
      <c r="D297" s="251" t="s">
        <v>179</v>
      </c>
      <c r="E297" s="252" t="s">
        <v>436</v>
      </c>
      <c r="F297" s="253" t="s">
        <v>437</v>
      </c>
      <c r="G297" s="254" t="s">
        <v>406</v>
      </c>
      <c r="H297" s="255">
        <v>4</v>
      </c>
      <c r="I297" s="256"/>
      <c r="J297" s="257">
        <f>ROUND(I297*H297,2)</f>
        <v>0</v>
      </c>
      <c r="K297" s="258"/>
      <c r="L297" s="259"/>
      <c r="M297" s="260" t="s">
        <v>1</v>
      </c>
      <c r="N297" s="261" t="s">
        <v>41</v>
      </c>
      <c r="O297" s="91"/>
      <c r="P297" s="225">
        <f>O297*H297</f>
        <v>0</v>
      </c>
      <c r="Q297" s="225">
        <v>0.0030000000000000001</v>
      </c>
      <c r="R297" s="225">
        <f>Q297*H297</f>
        <v>0.012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163</v>
      </c>
      <c r="AT297" s="227" t="s">
        <v>179</v>
      </c>
      <c r="AU297" s="227" t="s">
        <v>86</v>
      </c>
      <c r="AY297" s="17" t="s">
        <v>122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84</v>
      </c>
      <c r="BK297" s="228">
        <f>ROUND(I297*H297,2)</f>
        <v>0</v>
      </c>
      <c r="BL297" s="17" t="s">
        <v>128</v>
      </c>
      <c r="BM297" s="227" t="s">
        <v>438</v>
      </c>
    </row>
    <row r="298" s="13" customFormat="1">
      <c r="A298" s="13"/>
      <c r="B298" s="229"/>
      <c r="C298" s="230"/>
      <c r="D298" s="231" t="s">
        <v>130</v>
      </c>
      <c r="E298" s="232" t="s">
        <v>1</v>
      </c>
      <c r="F298" s="233" t="s">
        <v>128</v>
      </c>
      <c r="G298" s="230"/>
      <c r="H298" s="234">
        <v>4</v>
      </c>
      <c r="I298" s="235"/>
      <c r="J298" s="230"/>
      <c r="K298" s="230"/>
      <c r="L298" s="236"/>
      <c r="M298" s="237"/>
      <c r="N298" s="238"/>
      <c r="O298" s="238"/>
      <c r="P298" s="238"/>
      <c r="Q298" s="238"/>
      <c r="R298" s="238"/>
      <c r="S298" s="238"/>
      <c r="T298" s="23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0" t="s">
        <v>130</v>
      </c>
      <c r="AU298" s="240" t="s">
        <v>86</v>
      </c>
      <c r="AV298" s="13" t="s">
        <v>86</v>
      </c>
      <c r="AW298" s="13" t="s">
        <v>32</v>
      </c>
      <c r="AX298" s="13" t="s">
        <v>84</v>
      </c>
      <c r="AY298" s="240" t="s">
        <v>122</v>
      </c>
    </row>
    <row r="299" s="2" customFormat="1" ht="21.75" customHeight="1">
      <c r="A299" s="38"/>
      <c r="B299" s="39"/>
      <c r="C299" s="251" t="s">
        <v>439</v>
      </c>
      <c r="D299" s="251" t="s">
        <v>179</v>
      </c>
      <c r="E299" s="252" t="s">
        <v>440</v>
      </c>
      <c r="F299" s="253" t="s">
        <v>441</v>
      </c>
      <c r="G299" s="254" t="s">
        <v>406</v>
      </c>
      <c r="H299" s="255">
        <v>4</v>
      </c>
      <c r="I299" s="256"/>
      <c r="J299" s="257">
        <f>ROUND(I299*H299,2)</f>
        <v>0</v>
      </c>
      <c r="K299" s="258"/>
      <c r="L299" s="259"/>
      <c r="M299" s="260" t="s">
        <v>1</v>
      </c>
      <c r="N299" s="261" t="s">
        <v>41</v>
      </c>
      <c r="O299" s="91"/>
      <c r="P299" s="225">
        <f>O299*H299</f>
        <v>0</v>
      </c>
      <c r="Q299" s="225">
        <v>0.00035</v>
      </c>
      <c r="R299" s="225">
        <f>Q299*H299</f>
        <v>0.0014</v>
      </c>
      <c r="S299" s="225">
        <v>0</v>
      </c>
      <c r="T299" s="22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7" t="s">
        <v>163</v>
      </c>
      <c r="AT299" s="227" t="s">
        <v>179</v>
      </c>
      <c r="AU299" s="227" t="s">
        <v>86</v>
      </c>
      <c r="AY299" s="17" t="s">
        <v>122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84</v>
      </c>
      <c r="BK299" s="228">
        <f>ROUND(I299*H299,2)</f>
        <v>0</v>
      </c>
      <c r="BL299" s="17" t="s">
        <v>128</v>
      </c>
      <c r="BM299" s="227" t="s">
        <v>442</v>
      </c>
    </row>
    <row r="300" s="13" customFormat="1">
      <c r="A300" s="13"/>
      <c r="B300" s="229"/>
      <c r="C300" s="230"/>
      <c r="D300" s="231" t="s">
        <v>130</v>
      </c>
      <c r="E300" s="232" t="s">
        <v>1</v>
      </c>
      <c r="F300" s="233" t="s">
        <v>128</v>
      </c>
      <c r="G300" s="230"/>
      <c r="H300" s="234">
        <v>4</v>
      </c>
      <c r="I300" s="235"/>
      <c r="J300" s="230"/>
      <c r="K300" s="230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130</v>
      </c>
      <c r="AU300" s="240" t="s">
        <v>86</v>
      </c>
      <c r="AV300" s="13" t="s">
        <v>86</v>
      </c>
      <c r="AW300" s="13" t="s">
        <v>32</v>
      </c>
      <c r="AX300" s="13" t="s">
        <v>84</v>
      </c>
      <c r="AY300" s="240" t="s">
        <v>122</v>
      </c>
    </row>
    <row r="301" s="2" customFormat="1" ht="16.5" customHeight="1">
      <c r="A301" s="38"/>
      <c r="B301" s="39"/>
      <c r="C301" s="251" t="s">
        <v>357</v>
      </c>
      <c r="D301" s="251" t="s">
        <v>179</v>
      </c>
      <c r="E301" s="252" t="s">
        <v>443</v>
      </c>
      <c r="F301" s="253" t="s">
        <v>444</v>
      </c>
      <c r="G301" s="254" t="s">
        <v>406</v>
      </c>
      <c r="H301" s="255">
        <v>4</v>
      </c>
      <c r="I301" s="256"/>
      <c r="J301" s="257">
        <f>ROUND(I301*H301,2)</f>
        <v>0</v>
      </c>
      <c r="K301" s="258"/>
      <c r="L301" s="259"/>
      <c r="M301" s="260" t="s">
        <v>1</v>
      </c>
      <c r="N301" s="261" t="s">
        <v>41</v>
      </c>
      <c r="O301" s="91"/>
      <c r="P301" s="225">
        <f>O301*H301</f>
        <v>0</v>
      </c>
      <c r="Q301" s="225">
        <v>0.00010000000000000001</v>
      </c>
      <c r="R301" s="225">
        <f>Q301*H301</f>
        <v>0.00040000000000000002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163</v>
      </c>
      <c r="AT301" s="227" t="s">
        <v>179</v>
      </c>
      <c r="AU301" s="227" t="s">
        <v>86</v>
      </c>
      <c r="AY301" s="17" t="s">
        <v>122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84</v>
      </c>
      <c r="BK301" s="228">
        <f>ROUND(I301*H301,2)</f>
        <v>0</v>
      </c>
      <c r="BL301" s="17" t="s">
        <v>128</v>
      </c>
      <c r="BM301" s="227" t="s">
        <v>445</v>
      </c>
    </row>
    <row r="302" s="13" customFormat="1">
      <c r="A302" s="13"/>
      <c r="B302" s="229"/>
      <c r="C302" s="230"/>
      <c r="D302" s="231" t="s">
        <v>130</v>
      </c>
      <c r="E302" s="232" t="s">
        <v>1</v>
      </c>
      <c r="F302" s="233" t="s">
        <v>128</v>
      </c>
      <c r="G302" s="230"/>
      <c r="H302" s="234">
        <v>4</v>
      </c>
      <c r="I302" s="235"/>
      <c r="J302" s="230"/>
      <c r="K302" s="230"/>
      <c r="L302" s="236"/>
      <c r="M302" s="237"/>
      <c r="N302" s="238"/>
      <c r="O302" s="238"/>
      <c r="P302" s="238"/>
      <c r="Q302" s="238"/>
      <c r="R302" s="238"/>
      <c r="S302" s="238"/>
      <c r="T302" s="23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0" t="s">
        <v>130</v>
      </c>
      <c r="AU302" s="240" t="s">
        <v>86</v>
      </c>
      <c r="AV302" s="13" t="s">
        <v>86</v>
      </c>
      <c r="AW302" s="13" t="s">
        <v>32</v>
      </c>
      <c r="AX302" s="13" t="s">
        <v>84</v>
      </c>
      <c r="AY302" s="240" t="s">
        <v>122</v>
      </c>
    </row>
    <row r="303" s="2" customFormat="1" ht="33" customHeight="1">
      <c r="A303" s="38"/>
      <c r="B303" s="39"/>
      <c r="C303" s="215" t="s">
        <v>353</v>
      </c>
      <c r="D303" s="215" t="s">
        <v>124</v>
      </c>
      <c r="E303" s="216" t="s">
        <v>446</v>
      </c>
      <c r="F303" s="217" t="s">
        <v>447</v>
      </c>
      <c r="G303" s="218" t="s">
        <v>221</v>
      </c>
      <c r="H303" s="219">
        <v>90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41</v>
      </c>
      <c r="O303" s="91"/>
      <c r="P303" s="225">
        <f>O303*H303</f>
        <v>0</v>
      </c>
      <c r="Q303" s="225">
        <v>6.0000000000000002E-05</v>
      </c>
      <c r="R303" s="225">
        <f>Q303*H303</f>
        <v>0.0054000000000000003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128</v>
      </c>
      <c r="AT303" s="227" t="s">
        <v>124</v>
      </c>
      <c r="AU303" s="227" t="s">
        <v>86</v>
      </c>
      <c r="AY303" s="17" t="s">
        <v>122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84</v>
      </c>
      <c r="BK303" s="228">
        <f>ROUND(I303*H303,2)</f>
        <v>0</v>
      </c>
      <c r="BL303" s="17" t="s">
        <v>128</v>
      </c>
      <c r="BM303" s="227" t="s">
        <v>448</v>
      </c>
    </row>
    <row r="304" s="13" customFormat="1">
      <c r="A304" s="13"/>
      <c r="B304" s="229"/>
      <c r="C304" s="230"/>
      <c r="D304" s="231" t="s">
        <v>130</v>
      </c>
      <c r="E304" s="232" t="s">
        <v>1</v>
      </c>
      <c r="F304" s="233" t="s">
        <v>449</v>
      </c>
      <c r="G304" s="230"/>
      <c r="H304" s="234">
        <v>90</v>
      </c>
      <c r="I304" s="235"/>
      <c r="J304" s="230"/>
      <c r="K304" s="230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130</v>
      </c>
      <c r="AU304" s="240" t="s">
        <v>86</v>
      </c>
      <c r="AV304" s="13" t="s">
        <v>86</v>
      </c>
      <c r="AW304" s="13" t="s">
        <v>32</v>
      </c>
      <c r="AX304" s="13" t="s">
        <v>84</v>
      </c>
      <c r="AY304" s="240" t="s">
        <v>122</v>
      </c>
    </row>
    <row r="305" s="2" customFormat="1" ht="33" customHeight="1">
      <c r="A305" s="38"/>
      <c r="B305" s="39"/>
      <c r="C305" s="215" t="s">
        <v>450</v>
      </c>
      <c r="D305" s="215" t="s">
        <v>124</v>
      </c>
      <c r="E305" s="216" t="s">
        <v>451</v>
      </c>
      <c r="F305" s="217" t="s">
        <v>452</v>
      </c>
      <c r="G305" s="218" t="s">
        <v>221</v>
      </c>
      <c r="H305" s="219">
        <v>18</v>
      </c>
      <c r="I305" s="220"/>
      <c r="J305" s="221">
        <f>ROUND(I305*H305,2)</f>
        <v>0</v>
      </c>
      <c r="K305" s="222"/>
      <c r="L305" s="44"/>
      <c r="M305" s="223" t="s">
        <v>1</v>
      </c>
      <c r="N305" s="224" t="s">
        <v>41</v>
      </c>
      <c r="O305" s="91"/>
      <c r="P305" s="225">
        <f>O305*H305</f>
        <v>0</v>
      </c>
      <c r="Q305" s="225">
        <v>0.00016000000000000001</v>
      </c>
      <c r="R305" s="225">
        <f>Q305*H305</f>
        <v>0.0028800000000000002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128</v>
      </c>
      <c r="AT305" s="227" t="s">
        <v>124</v>
      </c>
      <c r="AU305" s="227" t="s">
        <v>86</v>
      </c>
      <c r="AY305" s="17" t="s">
        <v>122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84</v>
      </c>
      <c r="BK305" s="228">
        <f>ROUND(I305*H305,2)</f>
        <v>0</v>
      </c>
      <c r="BL305" s="17" t="s">
        <v>128</v>
      </c>
      <c r="BM305" s="227" t="s">
        <v>453</v>
      </c>
    </row>
    <row r="306" s="13" customFormat="1">
      <c r="A306" s="13"/>
      <c r="B306" s="229"/>
      <c r="C306" s="230"/>
      <c r="D306" s="231" t="s">
        <v>130</v>
      </c>
      <c r="E306" s="232" t="s">
        <v>1</v>
      </c>
      <c r="F306" s="233" t="s">
        <v>214</v>
      </c>
      <c r="G306" s="230"/>
      <c r="H306" s="234">
        <v>18</v>
      </c>
      <c r="I306" s="235"/>
      <c r="J306" s="230"/>
      <c r="K306" s="230"/>
      <c r="L306" s="236"/>
      <c r="M306" s="237"/>
      <c r="N306" s="238"/>
      <c r="O306" s="238"/>
      <c r="P306" s="238"/>
      <c r="Q306" s="238"/>
      <c r="R306" s="238"/>
      <c r="S306" s="238"/>
      <c r="T306" s="23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0" t="s">
        <v>130</v>
      </c>
      <c r="AU306" s="240" t="s">
        <v>86</v>
      </c>
      <c r="AV306" s="13" t="s">
        <v>86</v>
      </c>
      <c r="AW306" s="13" t="s">
        <v>32</v>
      </c>
      <c r="AX306" s="13" t="s">
        <v>84</v>
      </c>
      <c r="AY306" s="240" t="s">
        <v>122</v>
      </c>
    </row>
    <row r="307" s="2" customFormat="1" ht="24.15" customHeight="1">
      <c r="A307" s="38"/>
      <c r="B307" s="39"/>
      <c r="C307" s="215" t="s">
        <v>454</v>
      </c>
      <c r="D307" s="215" t="s">
        <v>124</v>
      </c>
      <c r="E307" s="216" t="s">
        <v>455</v>
      </c>
      <c r="F307" s="217" t="s">
        <v>456</v>
      </c>
      <c r="G307" s="218" t="s">
        <v>406</v>
      </c>
      <c r="H307" s="219">
        <v>1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41</v>
      </c>
      <c r="O307" s="91"/>
      <c r="P307" s="225">
        <f>O307*H307</f>
        <v>0</v>
      </c>
      <c r="Q307" s="225">
        <v>0.00052999999999999998</v>
      </c>
      <c r="R307" s="225">
        <f>Q307*H307</f>
        <v>0.00052999999999999998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128</v>
      </c>
      <c r="AT307" s="227" t="s">
        <v>124</v>
      </c>
      <c r="AU307" s="227" t="s">
        <v>86</v>
      </c>
      <c r="AY307" s="17" t="s">
        <v>122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84</v>
      </c>
      <c r="BK307" s="228">
        <f>ROUND(I307*H307,2)</f>
        <v>0</v>
      </c>
      <c r="BL307" s="17" t="s">
        <v>128</v>
      </c>
      <c r="BM307" s="227" t="s">
        <v>457</v>
      </c>
    </row>
    <row r="308" s="13" customFormat="1">
      <c r="A308" s="13"/>
      <c r="B308" s="229"/>
      <c r="C308" s="230"/>
      <c r="D308" s="231" t="s">
        <v>130</v>
      </c>
      <c r="E308" s="232" t="s">
        <v>1</v>
      </c>
      <c r="F308" s="233" t="s">
        <v>84</v>
      </c>
      <c r="G308" s="230"/>
      <c r="H308" s="234">
        <v>1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130</v>
      </c>
      <c r="AU308" s="240" t="s">
        <v>86</v>
      </c>
      <c r="AV308" s="13" t="s">
        <v>86</v>
      </c>
      <c r="AW308" s="13" t="s">
        <v>32</v>
      </c>
      <c r="AX308" s="13" t="s">
        <v>84</v>
      </c>
      <c r="AY308" s="240" t="s">
        <v>122</v>
      </c>
    </row>
    <row r="309" s="2" customFormat="1" ht="37.8" customHeight="1">
      <c r="A309" s="38"/>
      <c r="B309" s="39"/>
      <c r="C309" s="215" t="s">
        <v>458</v>
      </c>
      <c r="D309" s="215" t="s">
        <v>124</v>
      </c>
      <c r="E309" s="216" t="s">
        <v>459</v>
      </c>
      <c r="F309" s="217" t="s">
        <v>460</v>
      </c>
      <c r="G309" s="218" t="s">
        <v>221</v>
      </c>
      <c r="H309" s="219">
        <v>90</v>
      </c>
      <c r="I309" s="220"/>
      <c r="J309" s="221">
        <f>ROUND(I309*H309,2)</f>
        <v>0</v>
      </c>
      <c r="K309" s="222"/>
      <c r="L309" s="44"/>
      <c r="M309" s="223" t="s">
        <v>1</v>
      </c>
      <c r="N309" s="224" t="s">
        <v>41</v>
      </c>
      <c r="O309" s="91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128</v>
      </c>
      <c r="AT309" s="227" t="s">
        <v>124</v>
      </c>
      <c r="AU309" s="227" t="s">
        <v>86</v>
      </c>
      <c r="AY309" s="17" t="s">
        <v>122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84</v>
      </c>
      <c r="BK309" s="228">
        <f>ROUND(I309*H309,2)</f>
        <v>0</v>
      </c>
      <c r="BL309" s="17" t="s">
        <v>128</v>
      </c>
      <c r="BM309" s="227" t="s">
        <v>461</v>
      </c>
    </row>
    <row r="310" s="13" customFormat="1">
      <c r="A310" s="13"/>
      <c r="B310" s="229"/>
      <c r="C310" s="230"/>
      <c r="D310" s="231" t="s">
        <v>130</v>
      </c>
      <c r="E310" s="232" t="s">
        <v>1</v>
      </c>
      <c r="F310" s="233" t="s">
        <v>449</v>
      </c>
      <c r="G310" s="230"/>
      <c r="H310" s="234">
        <v>90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130</v>
      </c>
      <c r="AU310" s="240" t="s">
        <v>86</v>
      </c>
      <c r="AV310" s="13" t="s">
        <v>86</v>
      </c>
      <c r="AW310" s="13" t="s">
        <v>32</v>
      </c>
      <c r="AX310" s="13" t="s">
        <v>84</v>
      </c>
      <c r="AY310" s="240" t="s">
        <v>122</v>
      </c>
    </row>
    <row r="311" s="2" customFormat="1" ht="49.05" customHeight="1">
      <c r="A311" s="38"/>
      <c r="B311" s="39"/>
      <c r="C311" s="215" t="s">
        <v>462</v>
      </c>
      <c r="D311" s="215" t="s">
        <v>124</v>
      </c>
      <c r="E311" s="216" t="s">
        <v>463</v>
      </c>
      <c r="F311" s="217" t="s">
        <v>464</v>
      </c>
      <c r="G311" s="218" t="s">
        <v>221</v>
      </c>
      <c r="H311" s="219">
        <v>8</v>
      </c>
      <c r="I311" s="220"/>
      <c r="J311" s="221">
        <f>ROUND(I311*H311,2)</f>
        <v>0</v>
      </c>
      <c r="K311" s="222"/>
      <c r="L311" s="44"/>
      <c r="M311" s="223" t="s">
        <v>1</v>
      </c>
      <c r="N311" s="224" t="s">
        <v>41</v>
      </c>
      <c r="O311" s="91"/>
      <c r="P311" s="225">
        <f>O311*H311</f>
        <v>0</v>
      </c>
      <c r="Q311" s="225">
        <v>0.15540000000000001</v>
      </c>
      <c r="R311" s="225">
        <f>Q311*H311</f>
        <v>1.2432000000000001</v>
      </c>
      <c r="S311" s="225">
        <v>0</v>
      </c>
      <c r="T311" s="22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128</v>
      </c>
      <c r="AT311" s="227" t="s">
        <v>124</v>
      </c>
      <c r="AU311" s="227" t="s">
        <v>86</v>
      </c>
      <c r="AY311" s="17" t="s">
        <v>122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84</v>
      </c>
      <c r="BK311" s="228">
        <f>ROUND(I311*H311,2)</f>
        <v>0</v>
      </c>
      <c r="BL311" s="17" t="s">
        <v>128</v>
      </c>
      <c r="BM311" s="227" t="s">
        <v>465</v>
      </c>
    </row>
    <row r="312" s="14" customFormat="1">
      <c r="A312" s="14"/>
      <c r="B312" s="241"/>
      <c r="C312" s="242"/>
      <c r="D312" s="231" t="s">
        <v>130</v>
      </c>
      <c r="E312" s="243" t="s">
        <v>1</v>
      </c>
      <c r="F312" s="244" t="s">
        <v>466</v>
      </c>
      <c r="G312" s="242"/>
      <c r="H312" s="243" t="s">
        <v>1</v>
      </c>
      <c r="I312" s="245"/>
      <c r="J312" s="242"/>
      <c r="K312" s="242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130</v>
      </c>
      <c r="AU312" s="250" t="s">
        <v>86</v>
      </c>
      <c r="AV312" s="14" t="s">
        <v>84</v>
      </c>
      <c r="AW312" s="14" t="s">
        <v>32</v>
      </c>
      <c r="AX312" s="14" t="s">
        <v>76</v>
      </c>
      <c r="AY312" s="250" t="s">
        <v>122</v>
      </c>
    </row>
    <row r="313" s="13" customFormat="1">
      <c r="A313" s="13"/>
      <c r="B313" s="229"/>
      <c r="C313" s="230"/>
      <c r="D313" s="231" t="s">
        <v>130</v>
      </c>
      <c r="E313" s="232" t="s">
        <v>1</v>
      </c>
      <c r="F313" s="233" t="s">
        <v>467</v>
      </c>
      <c r="G313" s="230"/>
      <c r="H313" s="234">
        <v>8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130</v>
      </c>
      <c r="AU313" s="240" t="s">
        <v>86</v>
      </c>
      <c r="AV313" s="13" t="s">
        <v>86</v>
      </c>
      <c r="AW313" s="13" t="s">
        <v>32</v>
      </c>
      <c r="AX313" s="13" t="s">
        <v>84</v>
      </c>
      <c r="AY313" s="240" t="s">
        <v>122</v>
      </c>
    </row>
    <row r="314" s="2" customFormat="1" ht="16.5" customHeight="1">
      <c r="A314" s="38"/>
      <c r="B314" s="39"/>
      <c r="C314" s="251" t="s">
        <v>468</v>
      </c>
      <c r="D314" s="251" t="s">
        <v>179</v>
      </c>
      <c r="E314" s="252" t="s">
        <v>469</v>
      </c>
      <c r="F314" s="253" t="s">
        <v>470</v>
      </c>
      <c r="G314" s="254" t="s">
        <v>221</v>
      </c>
      <c r="H314" s="255">
        <v>8.1199999999999992</v>
      </c>
      <c r="I314" s="256"/>
      <c r="J314" s="257">
        <f>ROUND(I314*H314,2)</f>
        <v>0</v>
      </c>
      <c r="K314" s="258"/>
      <c r="L314" s="259"/>
      <c r="M314" s="260" t="s">
        <v>1</v>
      </c>
      <c r="N314" s="261" t="s">
        <v>41</v>
      </c>
      <c r="O314" s="91"/>
      <c r="P314" s="225">
        <f>O314*H314</f>
        <v>0</v>
      </c>
      <c r="Q314" s="225">
        <v>0.080000000000000002</v>
      </c>
      <c r="R314" s="225">
        <f>Q314*H314</f>
        <v>0.64959999999999996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163</v>
      </c>
      <c r="AT314" s="227" t="s">
        <v>179</v>
      </c>
      <c r="AU314" s="227" t="s">
        <v>86</v>
      </c>
      <c r="AY314" s="17" t="s">
        <v>122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84</v>
      </c>
      <c r="BK314" s="228">
        <f>ROUND(I314*H314,2)</f>
        <v>0</v>
      </c>
      <c r="BL314" s="17" t="s">
        <v>128</v>
      </c>
      <c r="BM314" s="227" t="s">
        <v>471</v>
      </c>
    </row>
    <row r="315" s="13" customFormat="1">
      <c r="A315" s="13"/>
      <c r="B315" s="229"/>
      <c r="C315" s="230"/>
      <c r="D315" s="231" t="s">
        <v>130</v>
      </c>
      <c r="E315" s="232" t="s">
        <v>1</v>
      </c>
      <c r="F315" s="233" t="s">
        <v>163</v>
      </c>
      <c r="G315" s="230"/>
      <c r="H315" s="234">
        <v>8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130</v>
      </c>
      <c r="AU315" s="240" t="s">
        <v>86</v>
      </c>
      <c r="AV315" s="13" t="s">
        <v>86</v>
      </c>
      <c r="AW315" s="13" t="s">
        <v>32</v>
      </c>
      <c r="AX315" s="13" t="s">
        <v>84</v>
      </c>
      <c r="AY315" s="240" t="s">
        <v>122</v>
      </c>
    </row>
    <row r="316" s="13" customFormat="1">
      <c r="A316" s="13"/>
      <c r="B316" s="229"/>
      <c r="C316" s="230"/>
      <c r="D316" s="231" t="s">
        <v>130</v>
      </c>
      <c r="E316" s="230"/>
      <c r="F316" s="233" t="s">
        <v>472</v>
      </c>
      <c r="G316" s="230"/>
      <c r="H316" s="234">
        <v>8.1199999999999992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130</v>
      </c>
      <c r="AU316" s="240" t="s">
        <v>86</v>
      </c>
      <c r="AV316" s="13" t="s">
        <v>86</v>
      </c>
      <c r="AW316" s="13" t="s">
        <v>4</v>
      </c>
      <c r="AX316" s="13" t="s">
        <v>84</v>
      </c>
      <c r="AY316" s="240" t="s">
        <v>122</v>
      </c>
    </row>
    <row r="317" s="2" customFormat="1" ht="49.05" customHeight="1">
      <c r="A317" s="38"/>
      <c r="B317" s="39"/>
      <c r="C317" s="215" t="s">
        <v>473</v>
      </c>
      <c r="D317" s="215" t="s">
        <v>124</v>
      </c>
      <c r="E317" s="216" t="s">
        <v>474</v>
      </c>
      <c r="F317" s="217" t="s">
        <v>475</v>
      </c>
      <c r="G317" s="218" t="s">
        <v>221</v>
      </c>
      <c r="H317" s="219">
        <v>195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41</v>
      </c>
      <c r="O317" s="91"/>
      <c r="P317" s="225">
        <f>O317*H317</f>
        <v>0</v>
      </c>
      <c r="Q317" s="225">
        <v>0.1295</v>
      </c>
      <c r="R317" s="225">
        <f>Q317*H317</f>
        <v>25.252500000000001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128</v>
      </c>
      <c r="AT317" s="227" t="s">
        <v>124</v>
      </c>
      <c r="AU317" s="227" t="s">
        <v>86</v>
      </c>
      <c r="AY317" s="17" t="s">
        <v>122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84</v>
      </c>
      <c r="BK317" s="228">
        <f>ROUND(I317*H317,2)</f>
        <v>0</v>
      </c>
      <c r="BL317" s="17" t="s">
        <v>128</v>
      </c>
      <c r="BM317" s="227" t="s">
        <v>476</v>
      </c>
    </row>
    <row r="318" s="13" customFormat="1">
      <c r="A318" s="13"/>
      <c r="B318" s="229"/>
      <c r="C318" s="230"/>
      <c r="D318" s="231" t="s">
        <v>130</v>
      </c>
      <c r="E318" s="232" t="s">
        <v>1</v>
      </c>
      <c r="F318" s="233" t="s">
        <v>477</v>
      </c>
      <c r="G318" s="230"/>
      <c r="H318" s="234">
        <v>195</v>
      </c>
      <c r="I318" s="235"/>
      <c r="J318" s="230"/>
      <c r="K318" s="230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130</v>
      </c>
      <c r="AU318" s="240" t="s">
        <v>86</v>
      </c>
      <c r="AV318" s="13" t="s">
        <v>86</v>
      </c>
      <c r="AW318" s="13" t="s">
        <v>32</v>
      </c>
      <c r="AX318" s="13" t="s">
        <v>84</v>
      </c>
      <c r="AY318" s="240" t="s">
        <v>122</v>
      </c>
    </row>
    <row r="319" s="2" customFormat="1" ht="16.5" customHeight="1">
      <c r="A319" s="38"/>
      <c r="B319" s="39"/>
      <c r="C319" s="251" t="s">
        <v>478</v>
      </c>
      <c r="D319" s="251" t="s">
        <v>179</v>
      </c>
      <c r="E319" s="252" t="s">
        <v>479</v>
      </c>
      <c r="F319" s="253" t="s">
        <v>480</v>
      </c>
      <c r="G319" s="254" t="s">
        <v>221</v>
      </c>
      <c r="H319" s="255">
        <v>198.90000000000001</v>
      </c>
      <c r="I319" s="256"/>
      <c r="J319" s="257">
        <f>ROUND(I319*H319,2)</f>
        <v>0</v>
      </c>
      <c r="K319" s="258"/>
      <c r="L319" s="259"/>
      <c r="M319" s="260" t="s">
        <v>1</v>
      </c>
      <c r="N319" s="261" t="s">
        <v>41</v>
      </c>
      <c r="O319" s="91"/>
      <c r="P319" s="225">
        <f>O319*H319</f>
        <v>0</v>
      </c>
      <c r="Q319" s="225">
        <v>0.056120000000000003</v>
      </c>
      <c r="R319" s="225">
        <f>Q319*H319</f>
        <v>11.162268000000001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163</v>
      </c>
      <c r="AT319" s="227" t="s">
        <v>179</v>
      </c>
      <c r="AU319" s="227" t="s">
        <v>86</v>
      </c>
      <c r="AY319" s="17" t="s">
        <v>122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84</v>
      </c>
      <c r="BK319" s="228">
        <f>ROUND(I319*H319,2)</f>
        <v>0</v>
      </c>
      <c r="BL319" s="17" t="s">
        <v>128</v>
      </c>
      <c r="BM319" s="227" t="s">
        <v>481</v>
      </c>
    </row>
    <row r="320" s="13" customFormat="1">
      <c r="A320" s="13"/>
      <c r="B320" s="229"/>
      <c r="C320" s="230"/>
      <c r="D320" s="231" t="s">
        <v>130</v>
      </c>
      <c r="E320" s="232" t="s">
        <v>1</v>
      </c>
      <c r="F320" s="233" t="s">
        <v>477</v>
      </c>
      <c r="G320" s="230"/>
      <c r="H320" s="234">
        <v>195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130</v>
      </c>
      <c r="AU320" s="240" t="s">
        <v>86</v>
      </c>
      <c r="AV320" s="13" t="s">
        <v>86</v>
      </c>
      <c r="AW320" s="13" t="s">
        <v>32</v>
      </c>
      <c r="AX320" s="13" t="s">
        <v>84</v>
      </c>
      <c r="AY320" s="240" t="s">
        <v>122</v>
      </c>
    </row>
    <row r="321" s="13" customFormat="1">
      <c r="A321" s="13"/>
      <c r="B321" s="229"/>
      <c r="C321" s="230"/>
      <c r="D321" s="231" t="s">
        <v>130</v>
      </c>
      <c r="E321" s="230"/>
      <c r="F321" s="233" t="s">
        <v>482</v>
      </c>
      <c r="G321" s="230"/>
      <c r="H321" s="234">
        <v>198.90000000000001</v>
      </c>
      <c r="I321" s="235"/>
      <c r="J321" s="230"/>
      <c r="K321" s="230"/>
      <c r="L321" s="236"/>
      <c r="M321" s="237"/>
      <c r="N321" s="238"/>
      <c r="O321" s="238"/>
      <c r="P321" s="238"/>
      <c r="Q321" s="238"/>
      <c r="R321" s="238"/>
      <c r="S321" s="238"/>
      <c r="T321" s="23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0" t="s">
        <v>130</v>
      </c>
      <c r="AU321" s="240" t="s">
        <v>86</v>
      </c>
      <c r="AV321" s="13" t="s">
        <v>86</v>
      </c>
      <c r="AW321" s="13" t="s">
        <v>4</v>
      </c>
      <c r="AX321" s="13" t="s">
        <v>84</v>
      </c>
      <c r="AY321" s="240" t="s">
        <v>122</v>
      </c>
    </row>
    <row r="322" s="2" customFormat="1" ht="55.5" customHeight="1">
      <c r="A322" s="38"/>
      <c r="B322" s="39"/>
      <c r="C322" s="215" t="s">
        <v>483</v>
      </c>
      <c r="D322" s="215" t="s">
        <v>124</v>
      </c>
      <c r="E322" s="216" t="s">
        <v>484</v>
      </c>
      <c r="F322" s="217" t="s">
        <v>485</v>
      </c>
      <c r="G322" s="218" t="s">
        <v>221</v>
      </c>
      <c r="H322" s="219">
        <v>3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41</v>
      </c>
      <c r="O322" s="91"/>
      <c r="P322" s="225">
        <f>O322*H322</f>
        <v>0</v>
      </c>
      <c r="Q322" s="225">
        <v>0.00050000000000000001</v>
      </c>
      <c r="R322" s="225">
        <f>Q322*H322</f>
        <v>0.0015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128</v>
      </c>
      <c r="AT322" s="227" t="s">
        <v>124</v>
      </c>
      <c r="AU322" s="227" t="s">
        <v>86</v>
      </c>
      <c r="AY322" s="17" t="s">
        <v>122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84</v>
      </c>
      <c r="BK322" s="228">
        <f>ROUND(I322*H322,2)</f>
        <v>0</v>
      </c>
      <c r="BL322" s="17" t="s">
        <v>128</v>
      </c>
      <c r="BM322" s="227" t="s">
        <v>486</v>
      </c>
    </row>
    <row r="323" s="13" customFormat="1">
      <c r="A323" s="13"/>
      <c r="B323" s="229"/>
      <c r="C323" s="230"/>
      <c r="D323" s="231" t="s">
        <v>130</v>
      </c>
      <c r="E323" s="232" t="s">
        <v>1</v>
      </c>
      <c r="F323" s="233" t="s">
        <v>137</v>
      </c>
      <c r="G323" s="230"/>
      <c r="H323" s="234">
        <v>3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130</v>
      </c>
      <c r="AU323" s="240" t="s">
        <v>86</v>
      </c>
      <c r="AV323" s="13" t="s">
        <v>86</v>
      </c>
      <c r="AW323" s="13" t="s">
        <v>32</v>
      </c>
      <c r="AX323" s="13" t="s">
        <v>84</v>
      </c>
      <c r="AY323" s="240" t="s">
        <v>122</v>
      </c>
    </row>
    <row r="324" s="2" customFormat="1" ht="24.15" customHeight="1">
      <c r="A324" s="38"/>
      <c r="B324" s="39"/>
      <c r="C324" s="215" t="s">
        <v>487</v>
      </c>
      <c r="D324" s="215" t="s">
        <v>124</v>
      </c>
      <c r="E324" s="216" t="s">
        <v>488</v>
      </c>
      <c r="F324" s="217" t="s">
        <v>489</v>
      </c>
      <c r="G324" s="218" t="s">
        <v>221</v>
      </c>
      <c r="H324" s="219">
        <v>3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41</v>
      </c>
      <c r="O324" s="91"/>
      <c r="P324" s="225">
        <f>O324*H324</f>
        <v>0</v>
      </c>
      <c r="Q324" s="225">
        <v>0</v>
      </c>
      <c r="R324" s="225">
        <f>Q324*H324</f>
        <v>0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128</v>
      </c>
      <c r="AT324" s="227" t="s">
        <v>124</v>
      </c>
      <c r="AU324" s="227" t="s">
        <v>86</v>
      </c>
      <c r="AY324" s="17" t="s">
        <v>122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84</v>
      </c>
      <c r="BK324" s="228">
        <f>ROUND(I324*H324,2)</f>
        <v>0</v>
      </c>
      <c r="BL324" s="17" t="s">
        <v>128</v>
      </c>
      <c r="BM324" s="227" t="s">
        <v>490</v>
      </c>
    </row>
    <row r="325" s="13" customFormat="1">
      <c r="A325" s="13"/>
      <c r="B325" s="229"/>
      <c r="C325" s="230"/>
      <c r="D325" s="231" t="s">
        <v>130</v>
      </c>
      <c r="E325" s="232" t="s">
        <v>1</v>
      </c>
      <c r="F325" s="233" t="s">
        <v>137</v>
      </c>
      <c r="G325" s="230"/>
      <c r="H325" s="234">
        <v>3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130</v>
      </c>
      <c r="AU325" s="240" t="s">
        <v>86</v>
      </c>
      <c r="AV325" s="13" t="s">
        <v>86</v>
      </c>
      <c r="AW325" s="13" t="s">
        <v>32</v>
      </c>
      <c r="AX325" s="13" t="s">
        <v>84</v>
      </c>
      <c r="AY325" s="240" t="s">
        <v>122</v>
      </c>
    </row>
    <row r="326" s="2" customFormat="1" ht="16.5" customHeight="1">
      <c r="A326" s="38"/>
      <c r="B326" s="39"/>
      <c r="C326" s="215" t="s">
        <v>491</v>
      </c>
      <c r="D326" s="215" t="s">
        <v>124</v>
      </c>
      <c r="E326" s="216" t="s">
        <v>492</v>
      </c>
      <c r="F326" s="217" t="s">
        <v>493</v>
      </c>
      <c r="G326" s="218" t="s">
        <v>406</v>
      </c>
      <c r="H326" s="219">
        <v>4</v>
      </c>
      <c r="I326" s="220"/>
      <c r="J326" s="221">
        <f>ROUND(I326*H326,2)</f>
        <v>0</v>
      </c>
      <c r="K326" s="222"/>
      <c r="L326" s="44"/>
      <c r="M326" s="223" t="s">
        <v>1</v>
      </c>
      <c r="N326" s="224" t="s">
        <v>41</v>
      </c>
      <c r="O326" s="91"/>
      <c r="P326" s="225">
        <f>O326*H326</f>
        <v>0</v>
      </c>
      <c r="Q326" s="225">
        <v>0</v>
      </c>
      <c r="R326" s="225">
        <f>Q326*H326</f>
        <v>0</v>
      </c>
      <c r="S326" s="225">
        <v>0</v>
      </c>
      <c r="T326" s="22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7" t="s">
        <v>128</v>
      </c>
      <c r="AT326" s="227" t="s">
        <v>124</v>
      </c>
      <c r="AU326" s="227" t="s">
        <v>86</v>
      </c>
      <c r="AY326" s="17" t="s">
        <v>122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84</v>
      </c>
      <c r="BK326" s="228">
        <f>ROUND(I326*H326,2)</f>
        <v>0</v>
      </c>
      <c r="BL326" s="17" t="s">
        <v>128</v>
      </c>
      <c r="BM326" s="227" t="s">
        <v>494</v>
      </c>
    </row>
    <row r="327" s="13" customFormat="1">
      <c r="A327" s="13"/>
      <c r="B327" s="229"/>
      <c r="C327" s="230"/>
      <c r="D327" s="231" t="s">
        <v>130</v>
      </c>
      <c r="E327" s="232" t="s">
        <v>1</v>
      </c>
      <c r="F327" s="233" t="s">
        <v>495</v>
      </c>
      <c r="G327" s="230"/>
      <c r="H327" s="234">
        <v>4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130</v>
      </c>
      <c r="AU327" s="240" t="s">
        <v>86</v>
      </c>
      <c r="AV327" s="13" t="s">
        <v>86</v>
      </c>
      <c r="AW327" s="13" t="s">
        <v>32</v>
      </c>
      <c r="AX327" s="13" t="s">
        <v>84</v>
      </c>
      <c r="AY327" s="240" t="s">
        <v>122</v>
      </c>
    </row>
    <row r="328" s="2" customFormat="1" ht="62.7" customHeight="1">
      <c r="A328" s="38"/>
      <c r="B328" s="39"/>
      <c r="C328" s="215" t="s">
        <v>496</v>
      </c>
      <c r="D328" s="215" t="s">
        <v>124</v>
      </c>
      <c r="E328" s="216" t="s">
        <v>497</v>
      </c>
      <c r="F328" s="217" t="s">
        <v>498</v>
      </c>
      <c r="G328" s="218" t="s">
        <v>188</v>
      </c>
      <c r="H328" s="219">
        <v>143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41</v>
      </c>
      <c r="O328" s="91"/>
      <c r="P328" s="225">
        <f>O328*H328</f>
        <v>0</v>
      </c>
      <c r="Q328" s="225">
        <v>0</v>
      </c>
      <c r="R328" s="225">
        <f>Q328*H328</f>
        <v>0</v>
      </c>
      <c r="S328" s="225">
        <v>0.02</v>
      </c>
      <c r="T328" s="226">
        <f>S328*H328</f>
        <v>2.8599999999999999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128</v>
      </c>
      <c r="AT328" s="227" t="s">
        <v>124</v>
      </c>
      <c r="AU328" s="227" t="s">
        <v>86</v>
      </c>
      <c r="AY328" s="17" t="s">
        <v>122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84</v>
      </c>
      <c r="BK328" s="228">
        <f>ROUND(I328*H328,2)</f>
        <v>0</v>
      </c>
      <c r="BL328" s="17" t="s">
        <v>128</v>
      </c>
      <c r="BM328" s="227" t="s">
        <v>499</v>
      </c>
    </row>
    <row r="329" s="13" customFormat="1">
      <c r="A329" s="13"/>
      <c r="B329" s="229"/>
      <c r="C329" s="230"/>
      <c r="D329" s="231" t="s">
        <v>130</v>
      </c>
      <c r="E329" s="232" t="s">
        <v>1</v>
      </c>
      <c r="F329" s="233" t="s">
        <v>500</v>
      </c>
      <c r="G329" s="230"/>
      <c r="H329" s="234">
        <v>143</v>
      </c>
      <c r="I329" s="235"/>
      <c r="J329" s="230"/>
      <c r="K329" s="230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130</v>
      </c>
      <c r="AU329" s="240" t="s">
        <v>86</v>
      </c>
      <c r="AV329" s="13" t="s">
        <v>86</v>
      </c>
      <c r="AW329" s="13" t="s">
        <v>32</v>
      </c>
      <c r="AX329" s="13" t="s">
        <v>84</v>
      </c>
      <c r="AY329" s="240" t="s">
        <v>122</v>
      </c>
    </row>
    <row r="330" s="12" customFormat="1" ht="22.8" customHeight="1">
      <c r="A330" s="12"/>
      <c r="B330" s="199"/>
      <c r="C330" s="200"/>
      <c r="D330" s="201" t="s">
        <v>75</v>
      </c>
      <c r="E330" s="213" t="s">
        <v>501</v>
      </c>
      <c r="F330" s="213" t="s">
        <v>502</v>
      </c>
      <c r="G330" s="200"/>
      <c r="H330" s="200"/>
      <c r="I330" s="203"/>
      <c r="J330" s="214">
        <f>BK330</f>
        <v>0</v>
      </c>
      <c r="K330" s="200"/>
      <c r="L330" s="205"/>
      <c r="M330" s="206"/>
      <c r="N330" s="207"/>
      <c r="O330" s="207"/>
      <c r="P330" s="208">
        <f>SUM(P331:P347)</f>
        <v>0</v>
      </c>
      <c r="Q330" s="207"/>
      <c r="R330" s="208">
        <f>SUM(R331:R347)</f>
        <v>0</v>
      </c>
      <c r="S330" s="207"/>
      <c r="T330" s="209">
        <f>SUM(T331:T347)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0" t="s">
        <v>84</v>
      </c>
      <c r="AT330" s="211" t="s">
        <v>75</v>
      </c>
      <c r="AU330" s="211" t="s">
        <v>84</v>
      </c>
      <c r="AY330" s="210" t="s">
        <v>122</v>
      </c>
      <c r="BK330" s="212">
        <f>SUM(BK331:BK347)</f>
        <v>0</v>
      </c>
    </row>
    <row r="331" s="2" customFormat="1" ht="37.8" customHeight="1">
      <c r="A331" s="38"/>
      <c r="B331" s="39"/>
      <c r="C331" s="215" t="s">
        <v>503</v>
      </c>
      <c r="D331" s="215" t="s">
        <v>124</v>
      </c>
      <c r="E331" s="216" t="s">
        <v>504</v>
      </c>
      <c r="F331" s="217" t="s">
        <v>505</v>
      </c>
      <c r="G331" s="218" t="s">
        <v>170</v>
      </c>
      <c r="H331" s="219">
        <v>3.0600000000000001</v>
      </c>
      <c r="I331" s="220"/>
      <c r="J331" s="221">
        <f>ROUND(I331*H331,2)</f>
        <v>0</v>
      </c>
      <c r="K331" s="222"/>
      <c r="L331" s="44"/>
      <c r="M331" s="223" t="s">
        <v>1</v>
      </c>
      <c r="N331" s="224" t="s">
        <v>41</v>
      </c>
      <c r="O331" s="91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128</v>
      </c>
      <c r="AT331" s="227" t="s">
        <v>124</v>
      </c>
      <c r="AU331" s="227" t="s">
        <v>86</v>
      </c>
      <c r="AY331" s="17" t="s">
        <v>122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84</v>
      </c>
      <c r="BK331" s="228">
        <f>ROUND(I331*H331,2)</f>
        <v>0</v>
      </c>
      <c r="BL331" s="17" t="s">
        <v>128</v>
      </c>
      <c r="BM331" s="227" t="s">
        <v>506</v>
      </c>
    </row>
    <row r="332" s="14" customFormat="1">
      <c r="A332" s="14"/>
      <c r="B332" s="241"/>
      <c r="C332" s="242"/>
      <c r="D332" s="231" t="s">
        <v>130</v>
      </c>
      <c r="E332" s="243" t="s">
        <v>1</v>
      </c>
      <c r="F332" s="244" t="s">
        <v>507</v>
      </c>
      <c r="G332" s="242"/>
      <c r="H332" s="243" t="s">
        <v>1</v>
      </c>
      <c r="I332" s="245"/>
      <c r="J332" s="242"/>
      <c r="K332" s="242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130</v>
      </c>
      <c r="AU332" s="250" t="s">
        <v>86</v>
      </c>
      <c r="AV332" s="14" t="s">
        <v>84</v>
      </c>
      <c r="AW332" s="14" t="s">
        <v>32</v>
      </c>
      <c r="AX332" s="14" t="s">
        <v>76</v>
      </c>
      <c r="AY332" s="250" t="s">
        <v>122</v>
      </c>
    </row>
    <row r="333" s="14" customFormat="1">
      <c r="A333" s="14"/>
      <c r="B333" s="241"/>
      <c r="C333" s="242"/>
      <c r="D333" s="231" t="s">
        <v>130</v>
      </c>
      <c r="E333" s="243" t="s">
        <v>1</v>
      </c>
      <c r="F333" s="244" t="s">
        <v>508</v>
      </c>
      <c r="G333" s="242"/>
      <c r="H333" s="243" t="s">
        <v>1</v>
      </c>
      <c r="I333" s="245"/>
      <c r="J333" s="242"/>
      <c r="K333" s="242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130</v>
      </c>
      <c r="AU333" s="250" t="s">
        <v>86</v>
      </c>
      <c r="AV333" s="14" t="s">
        <v>84</v>
      </c>
      <c r="AW333" s="14" t="s">
        <v>32</v>
      </c>
      <c r="AX333" s="14" t="s">
        <v>76</v>
      </c>
      <c r="AY333" s="250" t="s">
        <v>122</v>
      </c>
    </row>
    <row r="334" s="13" customFormat="1">
      <c r="A334" s="13"/>
      <c r="B334" s="229"/>
      <c r="C334" s="230"/>
      <c r="D334" s="231" t="s">
        <v>130</v>
      </c>
      <c r="E334" s="232" t="s">
        <v>1</v>
      </c>
      <c r="F334" s="233" t="s">
        <v>509</v>
      </c>
      <c r="G334" s="230"/>
      <c r="H334" s="234">
        <v>3.0600000000000001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130</v>
      </c>
      <c r="AU334" s="240" t="s">
        <v>86</v>
      </c>
      <c r="AV334" s="13" t="s">
        <v>86</v>
      </c>
      <c r="AW334" s="13" t="s">
        <v>32</v>
      </c>
      <c r="AX334" s="13" t="s">
        <v>84</v>
      </c>
      <c r="AY334" s="240" t="s">
        <v>122</v>
      </c>
    </row>
    <row r="335" s="2" customFormat="1" ht="37.8" customHeight="1">
      <c r="A335" s="38"/>
      <c r="B335" s="39"/>
      <c r="C335" s="215" t="s">
        <v>510</v>
      </c>
      <c r="D335" s="215" t="s">
        <v>124</v>
      </c>
      <c r="E335" s="216" t="s">
        <v>511</v>
      </c>
      <c r="F335" s="217" t="s">
        <v>512</v>
      </c>
      <c r="G335" s="218" t="s">
        <v>170</v>
      </c>
      <c r="H335" s="219">
        <v>12.24</v>
      </c>
      <c r="I335" s="220"/>
      <c r="J335" s="221">
        <f>ROUND(I335*H335,2)</f>
        <v>0</v>
      </c>
      <c r="K335" s="222"/>
      <c r="L335" s="44"/>
      <c r="M335" s="223" t="s">
        <v>1</v>
      </c>
      <c r="N335" s="224" t="s">
        <v>41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128</v>
      </c>
      <c r="AT335" s="227" t="s">
        <v>124</v>
      </c>
      <c r="AU335" s="227" t="s">
        <v>86</v>
      </c>
      <c r="AY335" s="17" t="s">
        <v>122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84</v>
      </c>
      <c r="BK335" s="228">
        <f>ROUND(I335*H335,2)</f>
        <v>0</v>
      </c>
      <c r="BL335" s="17" t="s">
        <v>128</v>
      </c>
      <c r="BM335" s="227" t="s">
        <v>513</v>
      </c>
    </row>
    <row r="336" s="13" customFormat="1">
      <c r="A336" s="13"/>
      <c r="B336" s="229"/>
      <c r="C336" s="230"/>
      <c r="D336" s="231" t="s">
        <v>130</v>
      </c>
      <c r="E336" s="232" t="s">
        <v>1</v>
      </c>
      <c r="F336" s="233" t="s">
        <v>514</v>
      </c>
      <c r="G336" s="230"/>
      <c r="H336" s="234">
        <v>12.24</v>
      </c>
      <c r="I336" s="235"/>
      <c r="J336" s="230"/>
      <c r="K336" s="230"/>
      <c r="L336" s="236"/>
      <c r="M336" s="237"/>
      <c r="N336" s="238"/>
      <c r="O336" s="238"/>
      <c r="P336" s="238"/>
      <c r="Q336" s="238"/>
      <c r="R336" s="238"/>
      <c r="S336" s="238"/>
      <c r="T336" s="23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0" t="s">
        <v>130</v>
      </c>
      <c r="AU336" s="240" t="s">
        <v>86</v>
      </c>
      <c r="AV336" s="13" t="s">
        <v>86</v>
      </c>
      <c r="AW336" s="13" t="s">
        <v>32</v>
      </c>
      <c r="AX336" s="13" t="s">
        <v>84</v>
      </c>
      <c r="AY336" s="240" t="s">
        <v>122</v>
      </c>
    </row>
    <row r="337" s="2" customFormat="1" ht="37.8" customHeight="1">
      <c r="A337" s="38"/>
      <c r="B337" s="39"/>
      <c r="C337" s="215" t="s">
        <v>515</v>
      </c>
      <c r="D337" s="215" t="s">
        <v>124</v>
      </c>
      <c r="E337" s="216" t="s">
        <v>516</v>
      </c>
      <c r="F337" s="217" t="s">
        <v>517</v>
      </c>
      <c r="G337" s="218" t="s">
        <v>170</v>
      </c>
      <c r="H337" s="219">
        <v>7.4690000000000003</v>
      </c>
      <c r="I337" s="220"/>
      <c r="J337" s="221">
        <f>ROUND(I337*H337,2)</f>
        <v>0</v>
      </c>
      <c r="K337" s="222"/>
      <c r="L337" s="44"/>
      <c r="M337" s="223" t="s">
        <v>1</v>
      </c>
      <c r="N337" s="224" t="s">
        <v>41</v>
      </c>
      <c r="O337" s="91"/>
      <c r="P337" s="225">
        <f>O337*H337</f>
        <v>0</v>
      </c>
      <c r="Q337" s="225">
        <v>0</v>
      </c>
      <c r="R337" s="225">
        <f>Q337*H337</f>
        <v>0</v>
      </c>
      <c r="S337" s="225">
        <v>0</v>
      </c>
      <c r="T337" s="22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128</v>
      </c>
      <c r="AT337" s="227" t="s">
        <v>124</v>
      </c>
      <c r="AU337" s="227" t="s">
        <v>86</v>
      </c>
      <c r="AY337" s="17" t="s">
        <v>122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84</v>
      </c>
      <c r="BK337" s="228">
        <f>ROUND(I337*H337,2)</f>
        <v>0</v>
      </c>
      <c r="BL337" s="17" t="s">
        <v>128</v>
      </c>
      <c r="BM337" s="227" t="s">
        <v>518</v>
      </c>
    </row>
    <row r="338" s="14" customFormat="1">
      <c r="A338" s="14"/>
      <c r="B338" s="241"/>
      <c r="C338" s="242"/>
      <c r="D338" s="231" t="s">
        <v>130</v>
      </c>
      <c r="E338" s="243" t="s">
        <v>1</v>
      </c>
      <c r="F338" s="244" t="s">
        <v>519</v>
      </c>
      <c r="G338" s="242"/>
      <c r="H338" s="243" t="s">
        <v>1</v>
      </c>
      <c r="I338" s="245"/>
      <c r="J338" s="242"/>
      <c r="K338" s="242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130</v>
      </c>
      <c r="AU338" s="250" t="s">
        <v>86</v>
      </c>
      <c r="AV338" s="14" t="s">
        <v>84</v>
      </c>
      <c r="AW338" s="14" t="s">
        <v>32</v>
      </c>
      <c r="AX338" s="14" t="s">
        <v>76</v>
      </c>
      <c r="AY338" s="250" t="s">
        <v>122</v>
      </c>
    </row>
    <row r="339" s="14" customFormat="1">
      <c r="A339" s="14"/>
      <c r="B339" s="241"/>
      <c r="C339" s="242"/>
      <c r="D339" s="231" t="s">
        <v>130</v>
      </c>
      <c r="E339" s="243" t="s">
        <v>1</v>
      </c>
      <c r="F339" s="244" t="s">
        <v>520</v>
      </c>
      <c r="G339" s="242"/>
      <c r="H339" s="243" t="s">
        <v>1</v>
      </c>
      <c r="I339" s="245"/>
      <c r="J339" s="242"/>
      <c r="K339" s="242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130</v>
      </c>
      <c r="AU339" s="250" t="s">
        <v>86</v>
      </c>
      <c r="AV339" s="14" t="s">
        <v>84</v>
      </c>
      <c r="AW339" s="14" t="s">
        <v>32</v>
      </c>
      <c r="AX339" s="14" t="s">
        <v>76</v>
      </c>
      <c r="AY339" s="250" t="s">
        <v>122</v>
      </c>
    </row>
    <row r="340" s="14" customFormat="1">
      <c r="A340" s="14"/>
      <c r="B340" s="241"/>
      <c r="C340" s="242"/>
      <c r="D340" s="231" t="s">
        <v>130</v>
      </c>
      <c r="E340" s="243" t="s">
        <v>1</v>
      </c>
      <c r="F340" s="244" t="s">
        <v>521</v>
      </c>
      <c r="G340" s="242"/>
      <c r="H340" s="243" t="s">
        <v>1</v>
      </c>
      <c r="I340" s="245"/>
      <c r="J340" s="242"/>
      <c r="K340" s="242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130</v>
      </c>
      <c r="AU340" s="250" t="s">
        <v>86</v>
      </c>
      <c r="AV340" s="14" t="s">
        <v>84</v>
      </c>
      <c r="AW340" s="14" t="s">
        <v>32</v>
      </c>
      <c r="AX340" s="14" t="s">
        <v>76</v>
      </c>
      <c r="AY340" s="250" t="s">
        <v>122</v>
      </c>
    </row>
    <row r="341" s="13" customFormat="1">
      <c r="A341" s="13"/>
      <c r="B341" s="229"/>
      <c r="C341" s="230"/>
      <c r="D341" s="231" t="s">
        <v>130</v>
      </c>
      <c r="E341" s="232" t="s">
        <v>1</v>
      </c>
      <c r="F341" s="233" t="s">
        <v>522</v>
      </c>
      <c r="G341" s="230"/>
      <c r="H341" s="234">
        <v>7.4690000000000003</v>
      </c>
      <c r="I341" s="235"/>
      <c r="J341" s="230"/>
      <c r="K341" s="230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130</v>
      </c>
      <c r="AU341" s="240" t="s">
        <v>86</v>
      </c>
      <c r="AV341" s="13" t="s">
        <v>86</v>
      </c>
      <c r="AW341" s="13" t="s">
        <v>32</v>
      </c>
      <c r="AX341" s="13" t="s">
        <v>84</v>
      </c>
      <c r="AY341" s="240" t="s">
        <v>122</v>
      </c>
    </row>
    <row r="342" s="2" customFormat="1" ht="37.8" customHeight="1">
      <c r="A342" s="38"/>
      <c r="B342" s="39"/>
      <c r="C342" s="215" t="s">
        <v>523</v>
      </c>
      <c r="D342" s="215" t="s">
        <v>124</v>
      </c>
      <c r="E342" s="216" t="s">
        <v>524</v>
      </c>
      <c r="F342" s="217" t="s">
        <v>512</v>
      </c>
      <c r="G342" s="218" t="s">
        <v>170</v>
      </c>
      <c r="H342" s="219">
        <v>7.4690000000000003</v>
      </c>
      <c r="I342" s="220"/>
      <c r="J342" s="221">
        <f>ROUND(I342*H342,2)</f>
        <v>0</v>
      </c>
      <c r="K342" s="222"/>
      <c r="L342" s="44"/>
      <c r="M342" s="223" t="s">
        <v>1</v>
      </c>
      <c r="N342" s="224" t="s">
        <v>41</v>
      </c>
      <c r="O342" s="91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7" t="s">
        <v>128</v>
      </c>
      <c r="AT342" s="227" t="s">
        <v>124</v>
      </c>
      <c r="AU342" s="227" t="s">
        <v>86</v>
      </c>
      <c r="AY342" s="17" t="s">
        <v>122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84</v>
      </c>
      <c r="BK342" s="228">
        <f>ROUND(I342*H342,2)</f>
        <v>0</v>
      </c>
      <c r="BL342" s="17" t="s">
        <v>128</v>
      </c>
      <c r="BM342" s="227" t="s">
        <v>525</v>
      </c>
    </row>
    <row r="343" s="13" customFormat="1">
      <c r="A343" s="13"/>
      <c r="B343" s="229"/>
      <c r="C343" s="230"/>
      <c r="D343" s="231" t="s">
        <v>130</v>
      </c>
      <c r="E343" s="232" t="s">
        <v>1</v>
      </c>
      <c r="F343" s="233" t="s">
        <v>526</v>
      </c>
      <c r="G343" s="230"/>
      <c r="H343" s="234">
        <v>7.4690000000000003</v>
      </c>
      <c r="I343" s="235"/>
      <c r="J343" s="230"/>
      <c r="K343" s="230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130</v>
      </c>
      <c r="AU343" s="240" t="s">
        <v>86</v>
      </c>
      <c r="AV343" s="13" t="s">
        <v>86</v>
      </c>
      <c r="AW343" s="13" t="s">
        <v>32</v>
      </c>
      <c r="AX343" s="13" t="s">
        <v>84</v>
      </c>
      <c r="AY343" s="240" t="s">
        <v>122</v>
      </c>
    </row>
    <row r="344" s="2" customFormat="1" ht="44.25" customHeight="1">
      <c r="A344" s="38"/>
      <c r="B344" s="39"/>
      <c r="C344" s="215" t="s">
        <v>527</v>
      </c>
      <c r="D344" s="215" t="s">
        <v>124</v>
      </c>
      <c r="E344" s="216" t="s">
        <v>528</v>
      </c>
      <c r="F344" s="217" t="s">
        <v>529</v>
      </c>
      <c r="G344" s="218" t="s">
        <v>170</v>
      </c>
      <c r="H344" s="219">
        <v>3.0600000000000001</v>
      </c>
      <c r="I344" s="220"/>
      <c r="J344" s="221">
        <f>ROUND(I344*H344,2)</f>
        <v>0</v>
      </c>
      <c r="K344" s="222"/>
      <c r="L344" s="44"/>
      <c r="M344" s="223" t="s">
        <v>1</v>
      </c>
      <c r="N344" s="224" t="s">
        <v>41</v>
      </c>
      <c r="O344" s="91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7" t="s">
        <v>128</v>
      </c>
      <c r="AT344" s="227" t="s">
        <v>124</v>
      </c>
      <c r="AU344" s="227" t="s">
        <v>86</v>
      </c>
      <c r="AY344" s="17" t="s">
        <v>122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7" t="s">
        <v>84</v>
      </c>
      <c r="BK344" s="228">
        <f>ROUND(I344*H344,2)</f>
        <v>0</v>
      </c>
      <c r="BL344" s="17" t="s">
        <v>128</v>
      </c>
      <c r="BM344" s="227" t="s">
        <v>530</v>
      </c>
    </row>
    <row r="345" s="13" customFormat="1">
      <c r="A345" s="13"/>
      <c r="B345" s="229"/>
      <c r="C345" s="230"/>
      <c r="D345" s="231" t="s">
        <v>130</v>
      </c>
      <c r="E345" s="232" t="s">
        <v>1</v>
      </c>
      <c r="F345" s="233" t="s">
        <v>531</v>
      </c>
      <c r="G345" s="230"/>
      <c r="H345" s="234">
        <v>3.0600000000000001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130</v>
      </c>
      <c r="AU345" s="240" t="s">
        <v>86</v>
      </c>
      <c r="AV345" s="13" t="s">
        <v>86</v>
      </c>
      <c r="AW345" s="13" t="s">
        <v>32</v>
      </c>
      <c r="AX345" s="13" t="s">
        <v>84</v>
      </c>
      <c r="AY345" s="240" t="s">
        <v>122</v>
      </c>
    </row>
    <row r="346" s="2" customFormat="1" ht="16.5" customHeight="1">
      <c r="A346" s="38"/>
      <c r="B346" s="39"/>
      <c r="C346" s="215" t="s">
        <v>532</v>
      </c>
      <c r="D346" s="215" t="s">
        <v>124</v>
      </c>
      <c r="E346" s="216" t="s">
        <v>533</v>
      </c>
      <c r="F346" s="217" t="s">
        <v>534</v>
      </c>
      <c r="G346" s="218" t="s">
        <v>170</v>
      </c>
      <c r="H346" s="219">
        <v>7.4690000000000003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41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128</v>
      </c>
      <c r="AT346" s="227" t="s">
        <v>124</v>
      </c>
      <c r="AU346" s="227" t="s">
        <v>86</v>
      </c>
      <c r="AY346" s="17" t="s">
        <v>122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84</v>
      </c>
      <c r="BK346" s="228">
        <f>ROUND(I346*H346,2)</f>
        <v>0</v>
      </c>
      <c r="BL346" s="17" t="s">
        <v>128</v>
      </c>
      <c r="BM346" s="227" t="s">
        <v>535</v>
      </c>
    </row>
    <row r="347" s="13" customFormat="1">
      <c r="A347" s="13"/>
      <c r="B347" s="229"/>
      <c r="C347" s="230"/>
      <c r="D347" s="231" t="s">
        <v>130</v>
      </c>
      <c r="E347" s="232" t="s">
        <v>1</v>
      </c>
      <c r="F347" s="233" t="s">
        <v>526</v>
      </c>
      <c r="G347" s="230"/>
      <c r="H347" s="234">
        <v>7.4690000000000003</v>
      </c>
      <c r="I347" s="235"/>
      <c r="J347" s="230"/>
      <c r="K347" s="230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130</v>
      </c>
      <c r="AU347" s="240" t="s">
        <v>86</v>
      </c>
      <c r="AV347" s="13" t="s">
        <v>86</v>
      </c>
      <c r="AW347" s="13" t="s">
        <v>32</v>
      </c>
      <c r="AX347" s="13" t="s">
        <v>84</v>
      </c>
      <c r="AY347" s="240" t="s">
        <v>122</v>
      </c>
    </row>
    <row r="348" s="12" customFormat="1" ht="22.8" customHeight="1">
      <c r="A348" s="12"/>
      <c r="B348" s="199"/>
      <c r="C348" s="200"/>
      <c r="D348" s="201" t="s">
        <v>75</v>
      </c>
      <c r="E348" s="213" t="s">
        <v>536</v>
      </c>
      <c r="F348" s="213" t="s">
        <v>537</v>
      </c>
      <c r="G348" s="200"/>
      <c r="H348" s="200"/>
      <c r="I348" s="203"/>
      <c r="J348" s="214">
        <f>BK348</f>
        <v>0</v>
      </c>
      <c r="K348" s="200"/>
      <c r="L348" s="205"/>
      <c r="M348" s="206"/>
      <c r="N348" s="207"/>
      <c r="O348" s="207"/>
      <c r="P348" s="208">
        <f>P349</f>
        <v>0</v>
      </c>
      <c r="Q348" s="207"/>
      <c r="R348" s="208">
        <f>R349</f>
        <v>0</v>
      </c>
      <c r="S348" s="207"/>
      <c r="T348" s="209">
        <f>T349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0" t="s">
        <v>84</v>
      </c>
      <c r="AT348" s="211" t="s">
        <v>75</v>
      </c>
      <c r="AU348" s="211" t="s">
        <v>84</v>
      </c>
      <c r="AY348" s="210" t="s">
        <v>122</v>
      </c>
      <c r="BK348" s="212">
        <f>BK349</f>
        <v>0</v>
      </c>
    </row>
    <row r="349" s="2" customFormat="1" ht="37.8" customHeight="1">
      <c r="A349" s="38"/>
      <c r="B349" s="39"/>
      <c r="C349" s="215" t="s">
        <v>538</v>
      </c>
      <c r="D349" s="215" t="s">
        <v>124</v>
      </c>
      <c r="E349" s="216" t="s">
        <v>539</v>
      </c>
      <c r="F349" s="217" t="s">
        <v>540</v>
      </c>
      <c r="G349" s="218" t="s">
        <v>170</v>
      </c>
      <c r="H349" s="219">
        <v>150.88200000000001</v>
      </c>
      <c r="I349" s="220"/>
      <c r="J349" s="221">
        <f>ROUND(I349*H349,2)</f>
        <v>0</v>
      </c>
      <c r="K349" s="222"/>
      <c r="L349" s="44"/>
      <c r="M349" s="273" t="s">
        <v>1</v>
      </c>
      <c r="N349" s="274" t="s">
        <v>41</v>
      </c>
      <c r="O349" s="275"/>
      <c r="P349" s="276">
        <f>O349*H349</f>
        <v>0</v>
      </c>
      <c r="Q349" s="276">
        <v>0</v>
      </c>
      <c r="R349" s="276">
        <f>Q349*H349</f>
        <v>0</v>
      </c>
      <c r="S349" s="276">
        <v>0</v>
      </c>
      <c r="T349" s="27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128</v>
      </c>
      <c r="AT349" s="227" t="s">
        <v>124</v>
      </c>
      <c r="AU349" s="227" t="s">
        <v>86</v>
      </c>
      <c r="AY349" s="17" t="s">
        <v>122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84</v>
      </c>
      <c r="BK349" s="228">
        <f>ROUND(I349*H349,2)</f>
        <v>0</v>
      </c>
      <c r="BL349" s="17" t="s">
        <v>128</v>
      </c>
      <c r="BM349" s="227" t="s">
        <v>541</v>
      </c>
    </row>
    <row r="350" s="2" customFormat="1" ht="6.96" customHeight="1">
      <c r="A350" s="38"/>
      <c r="B350" s="66"/>
      <c r="C350" s="67"/>
      <c r="D350" s="67"/>
      <c r="E350" s="67"/>
      <c r="F350" s="67"/>
      <c r="G350" s="67"/>
      <c r="H350" s="67"/>
      <c r="I350" s="67"/>
      <c r="J350" s="67"/>
      <c r="K350" s="67"/>
      <c r="L350" s="44"/>
      <c r="M350" s="38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</row>
  </sheetData>
  <sheetProtection sheet="1" autoFilter="0" formatColumns="0" formatRows="0" objects="1" scenarios="1" spinCount="100000" saltValue="MF0r4JkrLo5ptce/EZokjPXyzgS7GIbEOFyh9uwuFfvbbzhj0NiV8mRiLrNhN65A7DL5HhIssT0n3tkKuMOMNQ==" hashValue="lOzG1dzu9S8jznfkfCFnHdZIZntkY/QIuglzdMapEyBI0J2gt5FMaGwSptPvwuSTwZEOgm3cZC6UOJDuH3xNXQ==" algorithmName="SHA-512" password="CA9C"/>
  <autoFilter ref="C127:K34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2023-09-21T16:28:54Z</dcterms:created>
  <dcterms:modified xsi:type="dcterms:W3CDTF">2023-09-21T16:29:02Z</dcterms:modified>
</cp:coreProperties>
</file>